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4EC070-3A4E-4F18-B5F7-3223CB8388D1}" xr6:coauthVersionLast="47" xr6:coauthVersionMax="47" xr10:uidLastSave="{00000000-0000-0000-0000-000000000000}"/>
  <bookViews>
    <workbookView xWindow="-120" yWindow="-120" windowWidth="29040" windowHeight="15720" tabRatio="843" firstSheet="3" activeTab="11" xr2:uid="{00000000-000D-0000-FFFF-FFFF00000000}"/>
  </bookViews>
  <sheets>
    <sheet name="표지" sheetId="25" r:id="rId1"/>
    <sheet name="1.세입결산서" sheetId="43" r:id="rId2"/>
    <sheet name="1.세출결산서" sheetId="44" r:id="rId3"/>
    <sheet name="2. 후원금수입및사용결과보고서 " sheetId="38" r:id="rId4"/>
    <sheet name="3.과목전용조서" sheetId="45" r:id="rId5"/>
    <sheet name="4.예비비사용조서" sheetId="46" r:id="rId6"/>
    <sheet name="5.기본재산수입명세서" sheetId="47" r:id="rId7"/>
    <sheet name="6.사업수입명세서" sheetId="48" r:id="rId8"/>
    <sheet name="7.정부보조금명세서" sheetId="49" r:id="rId9"/>
    <sheet name="8.인건비명세서" sheetId="50" r:id="rId10"/>
    <sheet name="9. 사업비명세서" sheetId="51" r:id="rId11"/>
    <sheet name="10.(기타)비용명세서" sheetId="52" r:id="rId12"/>
    <sheet name="Sheet1" sheetId="53" r:id="rId13"/>
  </sheets>
  <definedNames>
    <definedName name="_xlnm.Print_Area" localSheetId="3">'2. 후원금수입및사용결과보고서 '!$A$1:$P$33</definedName>
    <definedName name="_xlnm.Print_Area" localSheetId="0">표지!$A$1:$H$26</definedName>
    <definedName name="거래금액">'2. 후원금수입및사용결과보고서 '!#REF!</definedName>
    <definedName name="후원자">'2. 후원금수입및사용결과보고서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7" i="44" l="1"/>
  <c r="G28" i="44"/>
  <c r="K9" i="38" l="1"/>
  <c r="G58" i="43" l="1"/>
  <c r="C10" i="52" l="1"/>
  <c r="C5" i="52"/>
  <c r="B10" i="50"/>
  <c r="A2" i="44" l="1"/>
  <c r="C7" i="51" l="1"/>
  <c r="C5" i="51"/>
  <c r="I111" i="44"/>
  <c r="I110" i="44"/>
  <c r="I102" i="44"/>
  <c r="I101" i="44"/>
  <c r="I90" i="44"/>
  <c r="I89" i="44"/>
  <c r="I81" i="44"/>
  <c r="I80" i="44"/>
  <c r="I54" i="44"/>
  <c r="I53" i="44"/>
  <c r="I48" i="44"/>
  <c r="I30" i="44"/>
  <c r="I29" i="44"/>
  <c r="I31" i="44" s="1"/>
  <c r="I18" i="44"/>
  <c r="I17" i="44"/>
  <c r="I15" i="44"/>
  <c r="I14" i="44"/>
  <c r="I9" i="44"/>
  <c r="I8" i="44"/>
  <c r="G125" i="44"/>
  <c r="G123" i="44"/>
  <c r="G126" i="44" s="1"/>
  <c r="G122" i="44"/>
  <c r="G121" i="44"/>
  <c r="G114" i="44"/>
  <c r="G117" i="44" s="1"/>
  <c r="I117" i="44" s="1"/>
  <c r="G113" i="44"/>
  <c r="G116" i="44" s="1"/>
  <c r="G112" i="44"/>
  <c r="G105" i="44"/>
  <c r="G108" i="44" s="1"/>
  <c r="I108" i="44" s="1"/>
  <c r="G104" i="44"/>
  <c r="I104" i="44" s="1"/>
  <c r="G103" i="44"/>
  <c r="G100" i="44"/>
  <c r="G93" i="44"/>
  <c r="I93" i="44" s="1"/>
  <c r="G92" i="44"/>
  <c r="G91" i="44"/>
  <c r="G87" i="44"/>
  <c r="G86" i="44"/>
  <c r="G82" i="44"/>
  <c r="G72" i="44"/>
  <c r="G75" i="44" s="1"/>
  <c r="G71" i="44"/>
  <c r="G74" i="44" s="1"/>
  <c r="G70" i="44"/>
  <c r="I69" i="44"/>
  <c r="I68" i="44"/>
  <c r="G31" i="44"/>
  <c r="G24" i="44"/>
  <c r="G23" i="44"/>
  <c r="G19" i="44"/>
  <c r="G16" i="44"/>
  <c r="G13" i="44"/>
  <c r="G10" i="44"/>
  <c r="G78" i="43"/>
  <c r="G81" i="43" s="1"/>
  <c r="H21" i="43"/>
  <c r="H20" i="43"/>
  <c r="H19" i="43"/>
  <c r="H16" i="43"/>
  <c r="H38" i="43"/>
  <c r="H39" i="43"/>
  <c r="H37" i="43"/>
  <c r="H32" i="43"/>
  <c r="H33" i="43"/>
  <c r="H31" i="43"/>
  <c r="H28" i="43"/>
  <c r="H25" i="43"/>
  <c r="G39" i="43"/>
  <c r="G38" i="43"/>
  <c r="G37" i="43"/>
  <c r="G33" i="43"/>
  <c r="G42" i="43" s="1"/>
  <c r="G32" i="43"/>
  <c r="G41" i="43" s="1"/>
  <c r="G31" i="43"/>
  <c r="G28" i="43"/>
  <c r="G25" i="43"/>
  <c r="I60" i="43"/>
  <c r="I59" i="43"/>
  <c r="I57" i="43"/>
  <c r="I56" i="43"/>
  <c r="I72" i="43"/>
  <c r="I71" i="43"/>
  <c r="H82" i="43"/>
  <c r="G73" i="43"/>
  <c r="G63" i="43"/>
  <c r="G62" i="43"/>
  <c r="H54" i="43"/>
  <c r="H53" i="43"/>
  <c r="H52" i="43"/>
  <c r="H49" i="43"/>
  <c r="H46" i="43"/>
  <c r="G51" i="43"/>
  <c r="G54" i="43" s="1"/>
  <c r="G50" i="43"/>
  <c r="I50" i="43" s="1"/>
  <c r="I36" i="43"/>
  <c r="I35" i="43"/>
  <c r="I27" i="43"/>
  <c r="I26" i="43"/>
  <c r="I24" i="43"/>
  <c r="I23" i="43"/>
  <c r="I25" i="43" s="1"/>
  <c r="I15" i="43"/>
  <c r="I14" i="43"/>
  <c r="I48" i="43"/>
  <c r="I47" i="43"/>
  <c r="G49" i="43"/>
  <c r="I45" i="43"/>
  <c r="I44" i="43"/>
  <c r="G46" i="43"/>
  <c r="F46" i="43"/>
  <c r="G124" i="44" l="1"/>
  <c r="G40" i="43"/>
  <c r="G94" i="44"/>
  <c r="H22" i="43"/>
  <c r="I113" i="44"/>
  <c r="H55" i="43"/>
  <c r="I55" i="44"/>
  <c r="I91" i="44"/>
  <c r="I16" i="44"/>
  <c r="I10" i="44"/>
  <c r="I16" i="43"/>
  <c r="I28" i="43"/>
  <c r="I61" i="43"/>
  <c r="I70" i="44"/>
  <c r="G127" i="44"/>
  <c r="I82" i="44"/>
  <c r="I103" i="44"/>
  <c r="G43" i="43"/>
  <c r="I39" i="43"/>
  <c r="I105" i="44"/>
  <c r="I106" i="44" s="1"/>
  <c r="I37" i="43"/>
  <c r="I58" i="43"/>
  <c r="I19" i="44"/>
  <c r="I112" i="44"/>
  <c r="C8" i="51"/>
  <c r="G96" i="44"/>
  <c r="I96" i="44" s="1"/>
  <c r="I92" i="44"/>
  <c r="I94" i="44" s="1"/>
  <c r="G95" i="44"/>
  <c r="I95" i="44" s="1"/>
  <c r="G64" i="43"/>
  <c r="I49" i="43"/>
  <c r="I73" i="43"/>
  <c r="G118" i="44"/>
  <c r="G76" i="44"/>
  <c r="G115" i="44"/>
  <c r="I116" i="44" s="1"/>
  <c r="I118" i="44" s="1"/>
  <c r="I114" i="44"/>
  <c r="I115" i="44" s="1"/>
  <c r="G34" i="43"/>
  <c r="G73" i="44"/>
  <c r="G106" i="44"/>
  <c r="G107" i="44"/>
  <c r="H40" i="43"/>
  <c r="I46" i="43"/>
  <c r="G53" i="43"/>
  <c r="I53" i="43" s="1"/>
  <c r="H42" i="43"/>
  <c r="I54" i="43"/>
  <c r="I51" i="43"/>
  <c r="I52" i="43" s="1"/>
  <c r="G52" i="43"/>
  <c r="G25" i="44"/>
  <c r="H34" i="43"/>
  <c r="H41" i="43"/>
  <c r="I38" i="43"/>
  <c r="C12" i="52"/>
  <c r="C13" i="52" s="1"/>
  <c r="I40" i="43" l="1"/>
  <c r="H43" i="43"/>
  <c r="G97" i="44"/>
  <c r="G55" i="43"/>
  <c r="I55" i="43"/>
  <c r="G109" i="44"/>
  <c r="I107" i="44"/>
  <c r="I109" i="44" s="1"/>
  <c r="I97" i="44"/>
  <c r="G18" i="43"/>
  <c r="G17" i="43"/>
  <c r="I18" i="43" l="1"/>
  <c r="I21" i="43" s="1"/>
  <c r="G21" i="43"/>
  <c r="G20" i="43"/>
  <c r="I17" i="43"/>
  <c r="I84" i="44"/>
  <c r="I83" i="44"/>
  <c r="G85" i="44"/>
  <c r="G19" i="43"/>
  <c r="G16" i="43"/>
  <c r="G22" i="43" l="1"/>
  <c r="I85" i="44"/>
  <c r="I19" i="43"/>
  <c r="I20" i="43"/>
  <c r="I22" i="43" s="1"/>
  <c r="G7" i="43"/>
  <c r="G9" i="43"/>
  <c r="G12" i="43" s="1"/>
  <c r="G8" i="43"/>
  <c r="I8" i="43" s="1"/>
  <c r="I6" i="43"/>
  <c r="I5" i="43"/>
  <c r="I7" i="43" l="1"/>
  <c r="I11" i="43"/>
  <c r="I9" i="43"/>
  <c r="I12" i="43" s="1"/>
  <c r="G11" i="43"/>
  <c r="G10" i="43"/>
  <c r="I10" i="43" l="1"/>
  <c r="I13" i="43"/>
  <c r="G13" i="43"/>
  <c r="I129" i="44" l="1"/>
  <c r="I128" i="44"/>
  <c r="I130" i="44" s="1"/>
  <c r="I126" i="44"/>
  <c r="I125" i="44"/>
  <c r="I123" i="44"/>
  <c r="I122" i="44"/>
  <c r="I124" i="44" s="1"/>
  <c r="I120" i="44"/>
  <c r="I119" i="44"/>
  <c r="I121" i="44" s="1"/>
  <c r="I99" i="44"/>
  <c r="I98" i="44"/>
  <c r="I100" i="44" s="1"/>
  <c r="I86" i="44"/>
  <c r="I78" i="44"/>
  <c r="I77" i="44"/>
  <c r="I75" i="44"/>
  <c r="I74" i="44"/>
  <c r="I72" i="44"/>
  <c r="I71" i="44"/>
  <c r="I66" i="44"/>
  <c r="I65" i="44"/>
  <c r="I63" i="44"/>
  <c r="I62" i="44"/>
  <c r="I51" i="44"/>
  <c r="I50" i="44"/>
  <c r="I47" i="44"/>
  <c r="I49" i="44" s="1"/>
  <c r="I45" i="44"/>
  <c r="I44" i="44"/>
  <c r="I42" i="44"/>
  <c r="I41" i="44"/>
  <c r="I39" i="44"/>
  <c r="I38" i="44"/>
  <c r="I40" i="44" s="1"/>
  <c r="I33" i="44"/>
  <c r="I32" i="44"/>
  <c r="I34" i="44" s="1"/>
  <c r="I27" i="44"/>
  <c r="I26" i="44"/>
  <c r="I21" i="44"/>
  <c r="I20" i="44"/>
  <c r="I12" i="44"/>
  <c r="I11" i="44"/>
  <c r="I6" i="44"/>
  <c r="I5" i="44"/>
  <c r="H137" i="44"/>
  <c r="H138" i="44"/>
  <c r="G132" i="44"/>
  <c r="I132" i="44" s="1"/>
  <c r="G131" i="44"/>
  <c r="G130" i="44"/>
  <c r="I87" i="44"/>
  <c r="G79" i="44"/>
  <c r="G57" i="44"/>
  <c r="G56" i="44"/>
  <c r="I56" i="44" s="1"/>
  <c r="G52" i="44"/>
  <c r="G49" i="44"/>
  <c r="G46" i="44"/>
  <c r="G43" i="44"/>
  <c r="G40" i="44"/>
  <c r="G36" i="44"/>
  <c r="I36" i="44" s="1"/>
  <c r="G35" i="44"/>
  <c r="I35" i="44" s="1"/>
  <c r="G34" i="44"/>
  <c r="I23" i="44"/>
  <c r="G22" i="44"/>
  <c r="G7" i="44"/>
  <c r="I46" i="44" l="1"/>
  <c r="I28" i="44"/>
  <c r="I13" i="44"/>
  <c r="I37" i="44"/>
  <c r="I7" i="44"/>
  <c r="I67" i="44"/>
  <c r="I76" i="44"/>
  <c r="I64" i="44"/>
  <c r="I79" i="44"/>
  <c r="I52" i="44"/>
  <c r="I131" i="44"/>
  <c r="I133" i="44" s="1"/>
  <c r="G133" i="44"/>
  <c r="I22" i="44"/>
  <c r="I43" i="44"/>
  <c r="I127" i="44"/>
  <c r="I88" i="44"/>
  <c r="I73" i="44"/>
  <c r="G58" i="44"/>
  <c r="G135" i="44"/>
  <c r="I135" i="44" s="1"/>
  <c r="G134" i="44"/>
  <c r="G88" i="44"/>
  <c r="I57" i="44"/>
  <c r="I58" i="44" s="1"/>
  <c r="G60" i="44"/>
  <c r="G37" i="44"/>
  <c r="I24" i="44"/>
  <c r="I25" i="44" s="1"/>
  <c r="G59" i="44"/>
  <c r="H139" i="44"/>
  <c r="H75" i="43"/>
  <c r="I75" i="43" s="1"/>
  <c r="H74" i="43"/>
  <c r="G74" i="43"/>
  <c r="I69" i="43"/>
  <c r="I68" i="43"/>
  <c r="G70" i="43"/>
  <c r="H63" i="43"/>
  <c r="H66" i="43" s="1"/>
  <c r="H62" i="43"/>
  <c r="H65" i="43" s="1"/>
  <c r="G66" i="43"/>
  <c r="G84" i="43" s="1"/>
  <c r="G65" i="43"/>
  <c r="H61" i="43"/>
  <c r="I30" i="43"/>
  <c r="I33" i="43" s="1"/>
  <c r="I42" i="43" s="1"/>
  <c r="I29" i="43"/>
  <c r="H76" i="43" l="1"/>
  <c r="I74" i="43"/>
  <c r="I76" i="43" s="1"/>
  <c r="G77" i="43"/>
  <c r="G80" i="43" s="1"/>
  <c r="G82" i="43" s="1"/>
  <c r="I60" i="44"/>
  <c r="I138" i="44" s="1"/>
  <c r="G138" i="44"/>
  <c r="I134" i="44"/>
  <c r="I136" i="44" s="1"/>
  <c r="G136" i="44"/>
  <c r="I59" i="44"/>
  <c r="G137" i="44"/>
  <c r="I70" i="43"/>
  <c r="I78" i="43" s="1"/>
  <c r="I81" i="43" s="1"/>
  <c r="I32" i="43"/>
  <c r="I31" i="43"/>
  <c r="H84" i="43"/>
  <c r="G61" i="44"/>
  <c r="G76" i="43"/>
  <c r="H83" i="43"/>
  <c r="H64" i="43"/>
  <c r="H67" i="43" s="1"/>
  <c r="I66" i="43"/>
  <c r="I63" i="43"/>
  <c r="I65" i="43"/>
  <c r="I62" i="43"/>
  <c r="I84" i="43" l="1"/>
  <c r="I64" i="43"/>
  <c r="I67" i="43"/>
  <c r="G83" i="43"/>
  <c r="G85" i="43" s="1"/>
  <c r="I77" i="43"/>
  <c r="I80" i="43" s="1"/>
  <c r="I61" i="44"/>
  <c r="I137" i="44"/>
  <c r="I139" i="44" s="1"/>
  <c r="G139" i="44"/>
  <c r="I79" i="43"/>
  <c r="I41" i="43"/>
  <c r="I43" i="43" s="1"/>
  <c r="I34" i="43"/>
  <c r="H85" i="43"/>
  <c r="G79" i="43"/>
  <c r="G67" i="43"/>
  <c r="I83" i="43" l="1"/>
  <c r="I85" i="43" s="1"/>
  <c r="I82" i="43"/>
</calcChain>
</file>

<file path=xl/sharedStrings.xml><?xml version="1.0" encoding="utf-8"?>
<sst xmlns="http://schemas.openxmlformats.org/spreadsheetml/2006/main" count="586" uniqueCount="226">
  <si>
    <t>비고</t>
    <phoneticPr fontId="3" type="noConversion"/>
  </si>
  <si>
    <t>내역</t>
    <phoneticPr fontId="3" type="noConversion"/>
  </si>
  <si>
    <t>1. 세입,세출결산서 (세입)</t>
    <phoneticPr fontId="3" type="noConversion"/>
  </si>
  <si>
    <t>1. 세입,세출결산서 (세출)</t>
    <phoneticPr fontId="3" type="noConversion"/>
  </si>
  <si>
    <t>과목</t>
  </si>
  <si>
    <t>구분</t>
  </si>
  <si>
    <t>보조금</t>
  </si>
  <si>
    <t>법인부담</t>
  </si>
  <si>
    <t>후원금</t>
  </si>
  <si>
    <t>계</t>
  </si>
  <si>
    <t>항</t>
  </si>
  <si>
    <t>목</t>
  </si>
  <si>
    <t>급여</t>
  </si>
  <si>
    <t>예산</t>
  </si>
  <si>
    <t>결산</t>
  </si>
  <si>
    <t>증감</t>
  </si>
  <si>
    <t>일용잡급</t>
  </si>
  <si>
    <t>인건비</t>
  </si>
  <si>
    <t>기관운영비</t>
  </si>
  <si>
    <t>직책보조비</t>
  </si>
  <si>
    <t>회의비</t>
  </si>
  <si>
    <t>업무추진비</t>
  </si>
  <si>
    <t>여비</t>
  </si>
  <si>
    <t>공공요금</t>
  </si>
  <si>
    <t>제세공과금</t>
  </si>
  <si>
    <t>자산취득비</t>
  </si>
  <si>
    <t>전출금</t>
  </si>
  <si>
    <t>잡지출</t>
  </si>
  <si>
    <t>예비비</t>
  </si>
  <si>
    <t>총합계</t>
  </si>
  <si>
    <t>정부보조</t>
  </si>
  <si>
    <t>이월금</t>
  </si>
  <si>
    <t>잡수입</t>
  </si>
  <si>
    <t>기타후생경비</t>
  </si>
  <si>
    <t>수용비 및 수수료</t>
  </si>
  <si>
    <t>시설전출금</t>
  </si>
  <si>
    <t>관</t>
  </si>
  <si>
    <t>전년도이월금</t>
  </si>
  <si>
    <t>운영비</t>
  </si>
  <si>
    <t>시설비</t>
  </si>
  <si>
    <t>시설전출금(후원금)</t>
  </si>
  <si>
    <t xml:space="preserve">   1. 후원금 수입명세서</t>
    <phoneticPr fontId="3" type="noConversion"/>
  </si>
  <si>
    <t>순번</t>
    <phoneticPr fontId="3" type="noConversion"/>
  </si>
  <si>
    <t>비영리법인구분</t>
    <phoneticPr fontId="3" type="noConversion"/>
  </si>
  <si>
    <t>기부금단체여부</t>
    <phoneticPr fontId="3" type="noConversion"/>
  </si>
  <si>
    <t>내역</t>
    <phoneticPr fontId="3" type="noConversion"/>
  </si>
  <si>
    <t>금액</t>
    <phoneticPr fontId="3" type="noConversion"/>
  </si>
  <si>
    <t>후원금종류</t>
    <phoneticPr fontId="3" type="noConversion"/>
  </si>
  <si>
    <t>수량단위</t>
    <phoneticPr fontId="3" type="noConversion"/>
  </si>
  <si>
    <t xml:space="preserve">   3. 후원금 사용명세서</t>
    <phoneticPr fontId="3" type="noConversion"/>
  </si>
  <si>
    <t>사용내역</t>
    <phoneticPr fontId="3" type="noConversion"/>
  </si>
  <si>
    <t xml:space="preserve">   5. 후원금 전용계좌</t>
    <phoneticPr fontId="3" type="noConversion"/>
  </si>
  <si>
    <t>151 - 52595 - 247</t>
    <phoneticPr fontId="3" type="noConversion"/>
  </si>
  <si>
    <t>합  계</t>
    <phoneticPr fontId="3" type="noConversion"/>
  </si>
  <si>
    <t>［별지 제6호서식］</t>
    <phoneticPr fontId="3" type="noConversion"/>
  </si>
  <si>
    <t>3. 과목전용조서</t>
    <phoneticPr fontId="3" type="noConversion"/>
  </si>
  <si>
    <t>과목</t>
    <phoneticPr fontId="3" type="noConversion"/>
  </si>
  <si>
    <t>관</t>
    <phoneticPr fontId="3" type="noConversion"/>
  </si>
  <si>
    <t>목</t>
    <phoneticPr fontId="3" type="noConversion"/>
  </si>
  <si>
    <t>항</t>
    <phoneticPr fontId="3" type="noConversion"/>
  </si>
  <si>
    <t>전용액(2)</t>
    <phoneticPr fontId="3" type="noConversion"/>
  </si>
  <si>
    <t>예산현액(1+2=3)</t>
    <phoneticPr fontId="3" type="noConversion"/>
  </si>
  <si>
    <t>지출액(4)</t>
    <phoneticPr fontId="3" type="noConversion"/>
  </si>
  <si>
    <t>불용액(3-4)</t>
    <phoneticPr fontId="3" type="noConversion"/>
  </si>
  <si>
    <t>전용사유</t>
    <phoneticPr fontId="3" type="noConversion"/>
  </si>
  <si>
    <t>전용연월일</t>
    <phoneticPr fontId="3" type="noConversion"/>
  </si>
  <si>
    <t>예산액  (1)</t>
    <phoneticPr fontId="3" type="noConversion"/>
  </si>
  <si>
    <t>［별지 제7호서식］</t>
    <phoneticPr fontId="3" type="noConversion"/>
  </si>
  <si>
    <t>4. 예비비 사용조서</t>
    <phoneticPr fontId="3" type="noConversion"/>
  </si>
  <si>
    <t>사용일자</t>
    <phoneticPr fontId="3" type="noConversion"/>
  </si>
  <si>
    <t>금액</t>
    <phoneticPr fontId="3" type="noConversion"/>
  </si>
  <si>
    <t>사유</t>
    <phoneticPr fontId="3" type="noConversion"/>
  </si>
  <si>
    <t>사용내역</t>
    <phoneticPr fontId="3" type="noConversion"/>
  </si>
  <si>
    <t>비고</t>
    <phoneticPr fontId="3" type="noConversion"/>
  </si>
  <si>
    <t>3106-69일</t>
    <phoneticPr fontId="3" type="noConversion"/>
  </si>
  <si>
    <t>87.5.29 승인</t>
    <phoneticPr fontId="3" type="noConversion"/>
  </si>
  <si>
    <t>190mm*268mm</t>
    <phoneticPr fontId="3" type="noConversion"/>
  </si>
  <si>
    <t>(신문용지 54g/㎡)</t>
    <phoneticPr fontId="3" type="noConversion"/>
  </si>
  <si>
    <t>(단위:원)</t>
    <phoneticPr fontId="3" type="noConversion"/>
  </si>
  <si>
    <t>(단위:원)</t>
    <phoneticPr fontId="3" type="noConversion"/>
  </si>
  <si>
    <t>［별지 제16호서식］</t>
    <phoneticPr fontId="3" type="noConversion"/>
  </si>
  <si>
    <t>5. 기본재산수입명세서</t>
    <phoneticPr fontId="3" type="noConversion"/>
  </si>
  <si>
    <t>(단위:원)</t>
    <phoneticPr fontId="3" type="noConversion"/>
  </si>
  <si>
    <t>재산종류</t>
    <phoneticPr fontId="3" type="noConversion"/>
  </si>
  <si>
    <t>수량</t>
    <phoneticPr fontId="3" type="noConversion"/>
  </si>
  <si>
    <t>평가액</t>
    <phoneticPr fontId="3" type="noConversion"/>
  </si>
  <si>
    <t>수입액</t>
    <phoneticPr fontId="3" type="noConversion"/>
  </si>
  <si>
    <t>신출기초</t>
    <phoneticPr fontId="3" type="noConversion"/>
  </si>
  <si>
    <t>운영방법</t>
    <phoneticPr fontId="3" type="noConversion"/>
  </si>
  <si>
    <t>［별지 제17호서식］</t>
    <phoneticPr fontId="3" type="noConversion"/>
  </si>
  <si>
    <t>6. 사업수입명세서</t>
    <phoneticPr fontId="3" type="noConversion"/>
  </si>
  <si>
    <t>사업종류</t>
    <phoneticPr fontId="3" type="noConversion"/>
  </si>
  <si>
    <t>금액</t>
    <phoneticPr fontId="3" type="noConversion"/>
  </si>
  <si>
    <t>산출내역</t>
    <phoneticPr fontId="3" type="noConversion"/>
  </si>
  <si>
    <t>비고</t>
    <phoneticPr fontId="3" type="noConversion"/>
  </si>
  <si>
    <t>(단위:원)</t>
    <phoneticPr fontId="3" type="noConversion"/>
  </si>
  <si>
    <t>3106-77일</t>
    <phoneticPr fontId="3" type="noConversion"/>
  </si>
  <si>
    <t>190mm*268mm</t>
    <phoneticPr fontId="3" type="noConversion"/>
  </si>
  <si>
    <t>(신문용지 54g/㎡)</t>
    <phoneticPr fontId="3" type="noConversion"/>
  </si>
  <si>
    <t>87.5.29 승인</t>
    <phoneticPr fontId="3" type="noConversion"/>
  </si>
  <si>
    <t xml:space="preserve">7. 정부보조금명세셔          </t>
    <phoneticPr fontId="3" type="noConversion"/>
  </si>
  <si>
    <t>［별지 제18호서식］&lt;개정 1998.1.7&gt;</t>
    <phoneticPr fontId="3" type="noConversion"/>
  </si>
  <si>
    <t>보조구분</t>
    <phoneticPr fontId="3" type="noConversion"/>
  </si>
  <si>
    <t>보조내역</t>
    <phoneticPr fontId="3" type="noConversion"/>
  </si>
  <si>
    <t>보조기관</t>
    <phoneticPr fontId="3" type="noConversion"/>
  </si>
  <si>
    <t>산출기초</t>
    <phoneticPr fontId="3" type="noConversion"/>
  </si>
  <si>
    <t>수령일</t>
    <phoneticPr fontId="3" type="noConversion"/>
  </si>
  <si>
    <t>31313-19011일</t>
    <phoneticPr fontId="3" type="noConversion"/>
  </si>
  <si>
    <t>97.12.6 승인</t>
    <phoneticPr fontId="3" type="noConversion"/>
  </si>
  <si>
    <t>210mm*297mm</t>
    <phoneticPr fontId="3" type="noConversion"/>
  </si>
  <si>
    <t>(일반용지 60g/㎡)</t>
    <phoneticPr fontId="3" type="noConversion"/>
  </si>
  <si>
    <t>구분</t>
    <phoneticPr fontId="3" type="noConversion"/>
  </si>
  <si>
    <t>금액(원)</t>
    <phoneticPr fontId="3" type="noConversion"/>
  </si>
  <si>
    <t>산출내역</t>
    <phoneticPr fontId="3" type="noConversion"/>
  </si>
  <si>
    <t>합  계</t>
    <phoneticPr fontId="3" type="noConversion"/>
  </si>
  <si>
    <t>(단위:원)</t>
    <phoneticPr fontId="3" type="noConversion"/>
  </si>
  <si>
    <t xml:space="preserve">10. (기타)비용명세서       </t>
    <phoneticPr fontId="3" type="noConversion"/>
  </si>
  <si>
    <t>해당사항없음</t>
    <phoneticPr fontId="3" type="noConversion"/>
  </si>
  <si>
    <t>운영비</t>
    <phoneticPr fontId="3" type="noConversion"/>
  </si>
  <si>
    <t>수용비및수수료</t>
    <phoneticPr fontId="3" type="noConversion"/>
  </si>
  <si>
    <t>제세공과금</t>
    <phoneticPr fontId="3" type="noConversion"/>
  </si>
  <si>
    <t>소 계</t>
    <phoneticPr fontId="3" type="noConversion"/>
  </si>
  <si>
    <t>과년도수입</t>
    <phoneticPr fontId="3" type="noConversion"/>
  </si>
  <si>
    <t>과년도수입</t>
    <phoneticPr fontId="3" type="noConversion"/>
  </si>
  <si>
    <t>합계</t>
    <phoneticPr fontId="3" type="noConversion"/>
  </si>
  <si>
    <t>사무비</t>
    <phoneticPr fontId="3" type="noConversion"/>
  </si>
  <si>
    <t>합계</t>
    <phoneticPr fontId="3" type="noConversion"/>
  </si>
  <si>
    <t>재산조성비</t>
    <phoneticPr fontId="3" type="noConversion"/>
  </si>
  <si>
    <t>사업비</t>
    <phoneticPr fontId="3" type="noConversion"/>
  </si>
  <si>
    <t>전출금</t>
    <phoneticPr fontId="3" type="noConversion"/>
  </si>
  <si>
    <t>잡지출</t>
    <phoneticPr fontId="3" type="noConversion"/>
  </si>
  <si>
    <t>해당사항없음</t>
    <phoneticPr fontId="3" type="noConversion"/>
  </si>
  <si>
    <t xml:space="preserve">   아름드리그룹홈</t>
    <phoneticPr fontId="3" type="noConversion"/>
  </si>
  <si>
    <t>입소자부담금</t>
    <phoneticPr fontId="3" type="noConversion"/>
  </si>
  <si>
    <t>입소비용수입</t>
    <phoneticPr fontId="3" type="noConversion"/>
  </si>
  <si>
    <t>공동생활가정이용</t>
    <phoneticPr fontId="3" type="noConversion"/>
  </si>
  <si>
    <t>보조금수입</t>
    <phoneticPr fontId="3" type="noConversion"/>
  </si>
  <si>
    <t>경상보조금수입</t>
    <phoneticPr fontId="3" type="noConversion"/>
  </si>
  <si>
    <t>자본보조금수입</t>
    <phoneticPr fontId="3" type="noConversion"/>
  </si>
  <si>
    <t>기타보조금수입</t>
    <phoneticPr fontId="3" type="noConversion"/>
  </si>
  <si>
    <t>소  계</t>
    <phoneticPr fontId="3" type="noConversion"/>
  </si>
  <si>
    <t>합  계</t>
    <phoneticPr fontId="3" type="noConversion"/>
  </si>
  <si>
    <t>후원금수입</t>
    <phoneticPr fontId="3" type="noConversion"/>
  </si>
  <si>
    <t>전입금</t>
    <phoneticPr fontId="3" type="noConversion"/>
  </si>
  <si>
    <t>법인전입금</t>
    <phoneticPr fontId="3" type="noConversion"/>
  </si>
  <si>
    <t>법인전입금(후원금)</t>
    <phoneticPr fontId="3" type="noConversion"/>
  </si>
  <si>
    <t>이월사업비</t>
    <phoneticPr fontId="3" type="noConversion"/>
  </si>
  <si>
    <t>불용용품매각대</t>
    <phoneticPr fontId="3" type="noConversion"/>
  </si>
  <si>
    <t>기타잡수입</t>
    <phoneticPr fontId="3" type="noConversion"/>
  </si>
  <si>
    <t>기타예금이자수입</t>
    <phoneticPr fontId="3" type="noConversion"/>
  </si>
  <si>
    <t>상여금</t>
    <phoneticPr fontId="3" type="noConversion"/>
  </si>
  <si>
    <t>퇴직금및퇴직적립금</t>
    <phoneticPr fontId="3" type="noConversion"/>
  </si>
  <si>
    <t>국민연금등사회보험</t>
    <phoneticPr fontId="3" type="noConversion"/>
  </si>
  <si>
    <t>차량비</t>
    <phoneticPr fontId="3" type="noConversion"/>
  </si>
  <si>
    <t>연료비</t>
    <phoneticPr fontId="3" type="noConversion"/>
  </si>
  <si>
    <t>시설장비유지비</t>
    <phoneticPr fontId="3" type="noConversion"/>
  </si>
  <si>
    <t>운영비</t>
    <phoneticPr fontId="3" type="noConversion"/>
  </si>
  <si>
    <t>생계비</t>
    <phoneticPr fontId="3" type="noConversion"/>
  </si>
  <si>
    <t>의료재활비</t>
    <phoneticPr fontId="3" type="noConversion"/>
  </si>
  <si>
    <t>재활사업비</t>
    <phoneticPr fontId="3" type="noConversion"/>
  </si>
  <si>
    <t>공동생활가정</t>
    <phoneticPr fontId="3" type="noConversion"/>
  </si>
  <si>
    <t>교육재활사업비</t>
    <phoneticPr fontId="3" type="noConversion"/>
  </si>
  <si>
    <t>합계</t>
    <phoneticPr fontId="3" type="noConversion"/>
  </si>
  <si>
    <t>과년도지출</t>
    <phoneticPr fontId="3" type="noConversion"/>
  </si>
  <si>
    <t xml:space="preserve">예비비 </t>
    <phoneticPr fontId="3" type="noConversion"/>
  </si>
  <si>
    <t xml:space="preserve">8. 인건비명세서         </t>
    <phoneticPr fontId="3" type="noConversion"/>
  </si>
  <si>
    <t>합 계</t>
    <phoneticPr fontId="3" type="noConversion"/>
  </si>
  <si>
    <t>급여</t>
    <phoneticPr fontId="3" type="noConversion"/>
  </si>
  <si>
    <t>퇴직적립금</t>
    <phoneticPr fontId="3" type="noConversion"/>
  </si>
  <si>
    <t>4대보험료</t>
    <phoneticPr fontId="3" type="noConversion"/>
  </si>
  <si>
    <t>복리후생비</t>
    <phoneticPr fontId="3" type="noConversion"/>
  </si>
  <si>
    <t>업무추진비</t>
    <phoneticPr fontId="3" type="noConversion"/>
  </si>
  <si>
    <t>기관운영비</t>
    <phoneticPr fontId="3" type="noConversion"/>
  </si>
  <si>
    <t>공공요금</t>
    <phoneticPr fontId="3" type="noConversion"/>
  </si>
  <si>
    <t>시설비</t>
    <phoneticPr fontId="3" type="noConversion"/>
  </si>
  <si>
    <t>소 계</t>
    <phoneticPr fontId="3" type="noConversion"/>
  </si>
  <si>
    <t>해당사항없음</t>
    <phoneticPr fontId="3" type="noConversion"/>
  </si>
  <si>
    <t xml:space="preserve">9. 사업비명세서       </t>
    <phoneticPr fontId="3" type="noConversion"/>
  </si>
  <si>
    <t xml:space="preserve">   2. 후원품 수입명세셔</t>
    <phoneticPr fontId="3" type="noConversion"/>
  </si>
  <si>
    <t>물품</t>
    <phoneticPr fontId="3" type="noConversion"/>
  </si>
  <si>
    <t>후원물품</t>
    <phoneticPr fontId="3" type="noConversion"/>
  </si>
  <si>
    <t>O</t>
    <phoneticPr fontId="3" type="noConversion"/>
  </si>
  <si>
    <t>지역사회후원금품</t>
    <phoneticPr fontId="3" type="noConversion"/>
  </si>
  <si>
    <t>비영리기관</t>
    <phoneticPr fontId="3" type="noConversion"/>
  </si>
  <si>
    <t>입고1 - 지급1 = 재고0</t>
    <phoneticPr fontId="3" type="noConversion"/>
  </si>
  <si>
    <t>Y</t>
    <phoneticPr fontId="3" type="noConversion"/>
  </si>
  <si>
    <t>1박스</t>
    <phoneticPr fontId="3" type="noConversion"/>
  </si>
  <si>
    <t xml:space="preserve">입고1 - 지급1 = 재고0 </t>
    <phoneticPr fontId="3" type="noConversion"/>
  </si>
  <si>
    <t xml:space="preserve">2. 후원금 수입 및 사용결과 보고서     </t>
    <phoneticPr fontId="3" type="noConversion"/>
  </si>
  <si>
    <t>발생일자</t>
    <phoneticPr fontId="3" type="noConversion"/>
  </si>
  <si>
    <t>후원자구분</t>
    <phoneticPr fontId="3" type="noConversion"/>
  </si>
  <si>
    <t>후원자</t>
    <phoneticPr fontId="3" type="noConversion"/>
  </si>
  <si>
    <t>기타내용</t>
    <phoneticPr fontId="3" type="noConversion"/>
  </si>
  <si>
    <t>모금자기관여부</t>
    <phoneticPr fontId="3" type="noConversion"/>
  </si>
  <si>
    <t>품명</t>
    <phoneticPr fontId="3" type="noConversion"/>
  </si>
  <si>
    <t>상당금액</t>
    <phoneticPr fontId="3" type="noConversion"/>
  </si>
  <si>
    <t>쌀10kg</t>
    <phoneticPr fontId="3" type="noConversion"/>
  </si>
  <si>
    <t>사용일자</t>
    <phoneticPr fontId="3" type="noConversion"/>
  </si>
  <si>
    <t>결연후원금품여부</t>
    <phoneticPr fontId="3" type="noConversion"/>
  </si>
  <si>
    <t>산출기준</t>
    <phoneticPr fontId="3" type="noConversion"/>
  </si>
  <si>
    <t xml:space="preserve">   4. 후원품 사용명세서</t>
    <phoneticPr fontId="3" type="noConversion"/>
  </si>
  <si>
    <t>금융기관등의 명칭</t>
    <phoneticPr fontId="3" type="noConversion"/>
  </si>
  <si>
    <t>계좌번호</t>
    <phoneticPr fontId="3" type="noConversion"/>
  </si>
  <si>
    <t>계좌명의</t>
    <phoneticPr fontId="3" type="noConversion"/>
  </si>
  <si>
    <t>한국시티은행</t>
    <phoneticPr fontId="3" type="noConversion"/>
  </si>
  <si>
    <t>사회복지법인청남재단</t>
    <phoneticPr fontId="3" type="noConversion"/>
  </si>
  <si>
    <t>2024년  결 산 서</t>
    <phoneticPr fontId="3" type="noConversion"/>
  </si>
  <si>
    <t>&lt;2024년 1월 1일 ~ 2024년 12월 31일&gt;</t>
    <phoneticPr fontId="3" type="noConversion"/>
  </si>
  <si>
    <t>기간 : 2024년 1월 1일 ~ 2024년 12월 31일                                                                                    (단위: 원)</t>
    <phoneticPr fontId="3" type="noConversion"/>
  </si>
  <si>
    <t>기간 2024년 1월 1일부터</t>
    <phoneticPr fontId="3" type="noConversion"/>
  </si>
  <si>
    <t xml:space="preserve">       2024년 12월 31일까지</t>
    <phoneticPr fontId="3" type="noConversion"/>
  </si>
  <si>
    <t>자산취득비</t>
    <phoneticPr fontId="3" type="noConversion"/>
  </si>
  <si>
    <t>성남동부**</t>
    <phoneticPr fontId="3" type="noConversion"/>
  </si>
  <si>
    <t>생활용품</t>
    <phoneticPr fontId="3" type="noConversion"/>
  </si>
  <si>
    <t>5박스</t>
    <phoneticPr fontId="3" type="noConversion"/>
  </si>
  <si>
    <t>하대원**</t>
    <phoneticPr fontId="3" type="noConversion"/>
  </si>
  <si>
    <t>1포</t>
    <phoneticPr fontId="3" type="noConversion"/>
  </si>
  <si>
    <t>부식</t>
    <phoneticPr fontId="3" type="noConversion"/>
  </si>
  <si>
    <t>1박스</t>
    <phoneticPr fontId="3" type="noConversion"/>
  </si>
  <si>
    <t>과일</t>
    <phoneticPr fontId="3" type="noConversion"/>
  </si>
  <si>
    <t>김치5kg</t>
    <phoneticPr fontId="3" type="noConversion"/>
  </si>
  <si>
    <t>쌀10kg</t>
    <phoneticPr fontId="3" type="noConversion"/>
  </si>
  <si>
    <t>2포</t>
    <phoneticPr fontId="3" type="noConversion"/>
  </si>
  <si>
    <t xml:space="preserve">입고5- 지급5 = 재고0 </t>
    <phoneticPr fontId="3" type="noConversion"/>
  </si>
  <si>
    <t>입고1 - 지급1 = 재고0</t>
    <phoneticPr fontId="3" type="noConversion"/>
  </si>
  <si>
    <t xml:space="preserve">입고2 - 지급2 = 재고0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</si>
</sst>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28"/>
      <name val="굴림"/>
      <family val="3"/>
      <charset val="129"/>
    </font>
    <font>
      <b/>
      <sz val="18"/>
      <name val="굴림"/>
      <family val="3"/>
      <charset val="129"/>
    </font>
    <font>
      <b/>
      <sz val="2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6"/>
      <name val="굴림체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9"/>
      <name val="굴림체"/>
      <family val="3"/>
      <charset val="129"/>
    </font>
    <font>
      <sz val="16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theme="1"/>
      </right>
      <top style="thin">
        <color indexed="64"/>
      </top>
      <bottom style="hair">
        <color indexed="64"/>
      </bottom>
      <diagonal/>
    </border>
    <border>
      <left style="thin">
        <color theme="1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1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/>
      <right style="thin">
        <color theme="1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/>
  </cellStyleXfs>
  <cellXfs count="262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shrinkToFit="1"/>
    </xf>
    <xf numFmtId="177" fontId="4" fillId="0" borderId="0" xfId="0" applyNumberFormat="1" applyFont="1" applyAlignment="1" applyProtection="1">
      <alignment horizontal="center" vertical="center" shrinkToFit="1"/>
      <protection locked="0"/>
    </xf>
    <xf numFmtId="41" fontId="4" fillId="0" borderId="0" xfId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38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3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center" wrapText="1" shrinkToFit="1"/>
    </xf>
    <xf numFmtId="0" fontId="7" fillId="0" borderId="0" xfId="0" applyFont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wrapText="1"/>
    </xf>
    <xf numFmtId="176" fontId="11" fillId="3" borderId="12" xfId="0" applyNumberFormat="1" applyFont="1" applyFill="1" applyBorder="1" applyAlignment="1">
      <alignment horizontal="right" vertical="center" wrapText="1"/>
    </xf>
    <xf numFmtId="0" fontId="11" fillId="3" borderId="11" xfId="0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176" fontId="12" fillId="0" borderId="12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right" vertical="center" wrapText="1"/>
    </xf>
    <xf numFmtId="38" fontId="14" fillId="0" borderId="0" xfId="0" applyNumberFormat="1" applyFont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right" vertical="center" wrapText="1"/>
    </xf>
    <xf numFmtId="0" fontId="15" fillId="0" borderId="11" xfId="0" applyFont="1" applyBorder="1" applyAlignment="1">
      <alignment horizontal="center" vertical="center" wrapText="1"/>
    </xf>
    <xf numFmtId="176" fontId="15" fillId="0" borderId="11" xfId="0" applyNumberFormat="1" applyFont="1" applyBorder="1" applyAlignment="1">
      <alignment horizontal="right" vertical="center" wrapText="1"/>
    </xf>
    <xf numFmtId="0" fontId="16" fillId="0" borderId="0" xfId="3" applyFont="1">
      <alignment vertical="center"/>
    </xf>
    <xf numFmtId="177" fontId="18" fillId="0" borderId="0" xfId="0" applyNumberFormat="1" applyFont="1" applyAlignment="1" applyProtection="1">
      <alignment horizontal="center" vertical="center" shrinkToFit="1"/>
      <protection locked="0"/>
    </xf>
    <xf numFmtId="41" fontId="18" fillId="0" borderId="0" xfId="1" applyFont="1" applyFill="1" applyBorder="1" applyAlignment="1" applyProtection="1">
      <alignment horizontal="center" vertical="center" shrinkToFit="1"/>
      <protection locked="0"/>
    </xf>
    <xf numFmtId="0" fontId="18" fillId="0" borderId="0" xfId="0" applyFont="1" applyAlignment="1">
      <alignment horizontal="center" vertical="center" shrinkToFit="1"/>
    </xf>
    <xf numFmtId="177" fontId="18" fillId="0" borderId="1" xfId="0" applyNumberFormat="1" applyFont="1" applyBorder="1" applyAlignment="1" applyProtection="1">
      <alignment horizontal="center" vertical="center" shrinkToFit="1"/>
      <protection locked="0"/>
    </xf>
    <xf numFmtId="177" fontId="18" fillId="0" borderId="23" xfId="0" applyNumberFormat="1" applyFont="1" applyBorder="1" applyAlignment="1" applyProtection="1">
      <alignment horizontal="center" vertical="center" shrinkToFit="1"/>
      <protection locked="0"/>
    </xf>
    <xf numFmtId="0" fontId="18" fillId="0" borderId="23" xfId="0" applyFont="1" applyBorder="1" applyAlignment="1" applyProtection="1">
      <alignment horizontal="center" vertical="center" shrinkToFit="1"/>
      <protection locked="0"/>
    </xf>
    <xf numFmtId="41" fontId="18" fillId="0" borderId="0" xfId="1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 applyProtection="1">
      <alignment horizontal="center" vertical="center" shrinkToFit="1"/>
      <protection locked="0"/>
    </xf>
    <xf numFmtId="0" fontId="18" fillId="0" borderId="30" xfId="0" applyFont="1" applyBorder="1" applyAlignment="1" applyProtection="1">
      <alignment horizontal="center" vertical="center" shrinkToFit="1"/>
      <protection locked="0"/>
    </xf>
    <xf numFmtId="0" fontId="0" fillId="0" borderId="1" xfId="0" applyBorder="1" applyAlignment="1">
      <alignment horizontal="center" vertical="center"/>
    </xf>
    <xf numFmtId="0" fontId="0" fillId="0" borderId="23" xfId="0" applyBorder="1"/>
    <xf numFmtId="0" fontId="0" fillId="0" borderId="3" xfId="0" applyBorder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5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3" xfId="0" applyFont="1" applyBorder="1"/>
    <xf numFmtId="0" fontId="18" fillId="0" borderId="3" xfId="0" applyFont="1" applyBorder="1"/>
    <xf numFmtId="0" fontId="18" fillId="0" borderId="0" xfId="0" applyFont="1" applyAlignment="1">
      <alignment horizontal="right"/>
    </xf>
    <xf numFmtId="0" fontId="18" fillId="0" borderId="1" xfId="0" applyFont="1" applyBorder="1" applyAlignment="1">
      <alignment vertical="center"/>
    </xf>
    <xf numFmtId="41" fontId="18" fillId="0" borderId="1" xfId="1" applyFont="1" applyBorder="1" applyAlignment="1">
      <alignment vertical="center"/>
    </xf>
    <xf numFmtId="0" fontId="18" fillId="0" borderId="1" xfId="0" applyFont="1" applyBorder="1"/>
    <xf numFmtId="41" fontId="18" fillId="0" borderId="23" xfId="1" applyFont="1" applyBorder="1"/>
    <xf numFmtId="41" fontId="0" fillId="0" borderId="23" xfId="1" applyFont="1" applyBorder="1"/>
    <xf numFmtId="0" fontId="22" fillId="0" borderId="11" xfId="0" applyFont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41" fontId="22" fillId="0" borderId="11" xfId="1" applyFont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3" borderId="1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3" fillId="0" borderId="23" xfId="0" applyFont="1" applyBorder="1"/>
    <xf numFmtId="41" fontId="23" fillId="0" borderId="23" xfId="1" applyFont="1" applyBorder="1"/>
    <xf numFmtId="0" fontId="18" fillId="0" borderId="23" xfId="0" applyFont="1" applyBorder="1" applyAlignment="1">
      <alignment horizontal="center" vertical="center"/>
    </xf>
    <xf numFmtId="0" fontId="18" fillId="0" borderId="23" xfId="0" applyFont="1" applyBorder="1" applyAlignment="1">
      <alignment vertical="center"/>
    </xf>
    <xf numFmtId="41" fontId="18" fillId="0" borderId="23" xfId="1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41" fontId="18" fillId="0" borderId="3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18" fillId="0" borderId="23" xfId="1" applyFont="1" applyBorder="1" applyAlignment="1">
      <alignment horizontal="center" vertical="center"/>
    </xf>
    <xf numFmtId="41" fontId="23" fillId="0" borderId="23" xfId="1" applyFont="1" applyBorder="1" applyAlignment="1">
      <alignment horizontal="right" vertical="center"/>
    </xf>
    <xf numFmtId="0" fontId="11" fillId="3" borderId="13" xfId="0" applyFont="1" applyFill="1" applyBorder="1" applyAlignment="1">
      <alignment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left" vertical="center"/>
    </xf>
    <xf numFmtId="41" fontId="18" fillId="0" borderId="1" xfId="0" applyNumberFormat="1" applyFont="1" applyBorder="1" applyAlignment="1">
      <alignment vertical="center"/>
    </xf>
    <xf numFmtId="0" fontId="0" fillId="0" borderId="1" xfId="0" applyBorder="1"/>
    <xf numFmtId="0" fontId="0" fillId="0" borderId="23" xfId="0" applyBorder="1" applyAlignment="1">
      <alignment vertical="center"/>
    </xf>
    <xf numFmtId="41" fontId="0" fillId="0" borderId="1" xfId="1" applyFont="1" applyBorder="1" applyAlignment="1">
      <alignment vertical="center"/>
    </xf>
    <xf numFmtId="41" fontId="11" fillId="3" borderId="12" xfId="0" applyNumberFormat="1" applyFont="1" applyFill="1" applyBorder="1" applyAlignment="1">
      <alignment horizontal="right" vertical="center" wrapText="1"/>
    </xf>
    <xf numFmtId="41" fontId="11" fillId="3" borderId="11" xfId="0" applyNumberFormat="1" applyFont="1" applyFill="1" applyBorder="1" applyAlignment="1">
      <alignment horizontal="right" vertical="center" wrapText="1"/>
    </xf>
    <xf numFmtId="41" fontId="11" fillId="0" borderId="11" xfId="0" applyNumberFormat="1" applyFont="1" applyBorder="1" applyAlignment="1">
      <alignment horizontal="right" vertical="center" wrapText="1"/>
    </xf>
    <xf numFmtId="41" fontId="15" fillId="0" borderId="12" xfId="0" applyNumberFormat="1" applyFont="1" applyBorder="1" applyAlignment="1">
      <alignment horizontal="right" vertical="center" wrapText="1"/>
    </xf>
    <xf numFmtId="41" fontId="15" fillId="0" borderId="11" xfId="0" applyNumberFormat="1" applyFont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41" fontId="11" fillId="4" borderId="11" xfId="0" applyNumberFormat="1" applyFont="1" applyFill="1" applyBorder="1" applyAlignment="1">
      <alignment horizontal="right" vertical="center" wrapText="1"/>
    </xf>
    <xf numFmtId="41" fontId="12" fillId="0" borderId="12" xfId="0" applyNumberFormat="1" applyFont="1" applyBorder="1" applyAlignment="1">
      <alignment horizontal="right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41" fontId="22" fillId="0" borderId="11" xfId="0" applyNumberFormat="1" applyFont="1" applyBorder="1" applyAlignment="1">
      <alignment horizontal="right" vertical="center" wrapText="1"/>
    </xf>
    <xf numFmtId="176" fontId="11" fillId="4" borderId="11" xfId="0" applyNumberFormat="1" applyFont="1" applyFill="1" applyBorder="1" applyAlignment="1">
      <alignment horizontal="right" vertical="center" wrapText="1"/>
    </xf>
    <xf numFmtId="41" fontId="18" fillId="0" borderId="3" xfId="1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shrinkToFit="1"/>
    </xf>
    <xf numFmtId="0" fontId="18" fillId="0" borderId="0" xfId="0" applyFont="1" applyAlignment="1" applyProtection="1">
      <alignment horizontal="center" vertical="top" shrinkToFit="1"/>
      <protection locked="0"/>
    </xf>
    <xf numFmtId="41" fontId="18" fillId="0" borderId="0" xfId="1" applyFont="1" applyFill="1" applyBorder="1" applyAlignment="1" applyProtection="1">
      <alignment horizontal="center" vertical="top" shrinkToFit="1"/>
      <protection locked="0"/>
    </xf>
    <xf numFmtId="0" fontId="18" fillId="0" borderId="0" xfId="0" applyFont="1" applyAlignment="1">
      <alignment horizontal="center" vertical="top" shrinkToFit="1"/>
    </xf>
    <xf numFmtId="0" fontId="4" fillId="0" borderId="0" xfId="0" applyFont="1" applyAlignment="1">
      <alignment vertical="top"/>
    </xf>
    <xf numFmtId="41" fontId="18" fillId="0" borderId="0" xfId="1" applyFont="1" applyBorder="1" applyAlignment="1" applyProtection="1">
      <alignment horizontal="center" vertical="top" shrinkToFit="1"/>
      <protection locked="0"/>
    </xf>
    <xf numFmtId="0" fontId="18" fillId="0" borderId="0" xfId="0" applyFont="1" applyAlignment="1" applyProtection="1">
      <alignment vertical="top" shrinkToFit="1"/>
      <protection locked="0"/>
    </xf>
    <xf numFmtId="41" fontId="18" fillId="0" borderId="33" xfId="1" applyFont="1" applyBorder="1" applyAlignment="1" applyProtection="1">
      <alignment horizontal="center" vertical="center" shrinkToFit="1"/>
      <protection locked="0"/>
    </xf>
    <xf numFmtId="41" fontId="18" fillId="0" borderId="32" xfId="1" applyFont="1" applyBorder="1" applyAlignment="1" applyProtection="1">
      <alignment horizontal="center" vertical="center" shrinkToFit="1"/>
      <protection locked="0"/>
    </xf>
    <xf numFmtId="0" fontId="18" fillId="0" borderId="23" xfId="0" applyFont="1" applyBorder="1" applyAlignment="1" applyProtection="1">
      <alignment horizontal="center" vertical="center" wrapText="1" shrinkToFit="1"/>
      <protection locked="0"/>
    </xf>
    <xf numFmtId="14" fontId="18" fillId="0" borderId="23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23" xfId="0" applyNumberFormat="1" applyFont="1" applyBorder="1" applyAlignment="1" applyProtection="1">
      <alignment horizontal="center" vertical="center" shrinkToFit="1"/>
      <protection locked="0"/>
    </xf>
    <xf numFmtId="0" fontId="24" fillId="0" borderId="23" xfId="0" applyFont="1" applyBorder="1" applyAlignment="1" applyProtection="1">
      <alignment horizontal="center" vertical="center" wrapText="1" shrinkToFit="1"/>
      <protection locked="0"/>
    </xf>
    <xf numFmtId="0" fontId="18" fillId="0" borderId="29" xfId="0" applyFont="1" applyBorder="1" applyAlignment="1" applyProtection="1">
      <alignment horizontal="center" vertical="center" shrinkToFit="1"/>
      <protection locked="0"/>
    </xf>
    <xf numFmtId="3" fontId="18" fillId="0" borderId="2" xfId="0" applyNumberFormat="1" applyFont="1" applyBorder="1" applyAlignment="1" applyProtection="1">
      <alignment horizontal="center" vertical="center" shrinkToFit="1"/>
      <protection locked="0"/>
    </xf>
    <xf numFmtId="177" fontId="18" fillId="0" borderId="35" xfId="0" applyNumberFormat="1" applyFont="1" applyBorder="1" applyAlignment="1" applyProtection="1">
      <alignment horizontal="center" vertical="center" shrinkToFit="1"/>
      <protection locked="0"/>
    </xf>
    <xf numFmtId="0" fontId="18" fillId="0" borderId="39" xfId="0" applyFont="1" applyBorder="1" applyAlignment="1" applyProtection="1">
      <alignment horizontal="center" vertical="center" shrinkToFit="1"/>
      <protection locked="0"/>
    </xf>
    <xf numFmtId="0" fontId="18" fillId="0" borderId="40" xfId="0" applyFont="1" applyBorder="1" applyAlignment="1" applyProtection="1">
      <alignment horizontal="center" vertical="center" shrinkToFit="1"/>
      <protection locked="0"/>
    </xf>
    <xf numFmtId="177" fontId="18" fillId="0" borderId="41" xfId="0" applyNumberFormat="1" applyFont="1" applyBorder="1" applyAlignment="1" applyProtection="1">
      <alignment horizontal="center" vertical="center" shrinkToFit="1"/>
      <protection locked="0"/>
    </xf>
    <xf numFmtId="0" fontId="18" fillId="0" borderId="45" xfId="0" applyFont="1" applyBorder="1" applyAlignment="1" applyProtection="1">
      <alignment horizontal="center" vertical="center" shrinkToFit="1"/>
      <protection locked="0"/>
    </xf>
    <xf numFmtId="0" fontId="18" fillId="0" borderId="46" xfId="0" applyFont="1" applyBorder="1" applyAlignment="1" applyProtection="1">
      <alignment horizontal="center" vertical="center" shrinkToFit="1"/>
      <protection locked="0"/>
    </xf>
    <xf numFmtId="177" fontId="18" fillId="0" borderId="47" xfId="0" applyNumberFormat="1" applyFont="1" applyBorder="1" applyAlignment="1" applyProtection="1">
      <alignment horizontal="center" vertical="center" shrinkToFit="1"/>
      <protection locked="0"/>
    </xf>
    <xf numFmtId="0" fontId="18" fillId="0" borderId="48" xfId="0" applyFont="1" applyBorder="1" applyAlignment="1" applyProtection="1">
      <alignment horizontal="center" vertical="center" shrinkToFit="1"/>
      <protection locked="0"/>
    </xf>
    <xf numFmtId="0" fontId="18" fillId="0" borderId="52" xfId="0" applyFont="1" applyBorder="1" applyAlignment="1" applyProtection="1">
      <alignment horizontal="center" vertical="center" shrinkToFit="1"/>
      <protection locked="0"/>
    </xf>
    <xf numFmtId="14" fontId="18" fillId="0" borderId="3" xfId="0" applyNumberFormat="1" applyFont="1" applyBorder="1" applyAlignment="1" applyProtection="1">
      <alignment horizontal="center" vertical="center" wrapText="1" shrinkToFit="1"/>
      <protection locked="0"/>
    </xf>
    <xf numFmtId="0" fontId="24" fillId="0" borderId="3" xfId="0" applyFont="1" applyBorder="1" applyAlignment="1" applyProtection="1">
      <alignment horizontal="center" vertical="center" wrapText="1" shrinkToFit="1"/>
      <protection locked="0"/>
    </xf>
    <xf numFmtId="3" fontId="18" fillId="0" borderId="3" xfId="0" applyNumberFormat="1" applyFont="1" applyBorder="1" applyAlignment="1" applyProtection="1">
      <alignment horizontal="center" vertical="center" shrinkToFit="1"/>
      <protection locked="0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177" fontId="18" fillId="0" borderId="3" xfId="0" applyNumberFormat="1" applyFont="1" applyBorder="1" applyAlignment="1" applyProtection="1">
      <alignment horizontal="center" vertical="center" shrinkToFit="1"/>
      <protection locked="0"/>
    </xf>
    <xf numFmtId="0" fontId="18" fillId="0" borderId="2" xfId="0" applyFont="1" applyBorder="1" applyAlignment="1" applyProtection="1">
      <alignment horizontal="center" vertical="center" wrapText="1" shrinkToFit="1"/>
      <protection locked="0"/>
    </xf>
    <xf numFmtId="0" fontId="18" fillId="0" borderId="3" xfId="0" applyFont="1" applyBorder="1" applyAlignment="1" applyProtection="1">
      <alignment horizontal="center" vertical="center" wrapText="1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0" borderId="27" xfId="0" applyFont="1" applyBorder="1" applyAlignment="1" applyProtection="1">
      <alignment horizontal="center" vertical="center" shrinkToFit="1"/>
      <protection locked="0"/>
    </xf>
    <xf numFmtId="0" fontId="4" fillId="0" borderId="0" xfId="0" applyFont="1"/>
    <xf numFmtId="0" fontId="8" fillId="0" borderId="0" xfId="0" applyFont="1" applyAlignment="1">
      <alignment horizontal="center" vertical="center" shrinkToFi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8" fillId="0" borderId="6" xfId="0" applyFont="1" applyBorder="1" applyAlignment="1" applyProtection="1">
      <alignment horizontal="center" vertical="center" shrinkToFit="1"/>
      <protection locked="0"/>
    </xf>
    <xf numFmtId="0" fontId="18" fillId="0" borderId="4" xfId="0" applyFont="1" applyBorder="1" applyAlignment="1" applyProtection="1">
      <alignment horizontal="center" vertical="center" shrinkToFit="1"/>
      <protection locked="0"/>
    </xf>
    <xf numFmtId="3" fontId="18" fillId="0" borderId="24" xfId="0" applyNumberFormat="1" applyFont="1" applyBorder="1" applyAlignment="1" applyProtection="1">
      <alignment horizontal="center" vertical="center" shrinkToFit="1"/>
      <protection locked="0"/>
    </xf>
    <xf numFmtId="3" fontId="18" fillId="0" borderId="26" xfId="0" applyNumberFormat="1" applyFont="1" applyBorder="1" applyAlignment="1" applyProtection="1">
      <alignment horizontal="center" vertical="center" shrinkToFit="1"/>
      <protection locked="0"/>
    </xf>
    <xf numFmtId="14" fontId="18" fillId="0" borderId="24" xfId="0" applyNumberFormat="1" applyFont="1" applyBorder="1" applyAlignment="1" applyProtection="1">
      <alignment horizontal="center" vertical="center" wrapText="1" shrinkToFit="1"/>
      <protection locked="0"/>
    </xf>
    <xf numFmtId="14" fontId="18" fillId="0" borderId="26" xfId="0" applyNumberFormat="1" applyFont="1" applyBorder="1" applyAlignment="1" applyProtection="1">
      <alignment horizontal="center" vertical="center" wrapText="1" shrinkToFit="1"/>
      <protection locked="0"/>
    </xf>
    <xf numFmtId="177" fontId="18" fillId="0" borderId="0" xfId="0" applyNumberFormat="1" applyFont="1" applyAlignment="1" applyProtection="1">
      <alignment horizontal="left" vertical="top" shrinkToFit="1"/>
      <protection locked="0"/>
    </xf>
    <xf numFmtId="0" fontId="18" fillId="0" borderId="7" xfId="0" applyFont="1" applyBorder="1" applyAlignment="1" applyProtection="1">
      <alignment horizontal="center" vertical="center" shrinkToFit="1"/>
      <protection locked="0"/>
    </xf>
    <xf numFmtId="0" fontId="18" fillId="0" borderId="36" xfId="0" applyFont="1" applyBorder="1" applyAlignment="1" applyProtection="1">
      <alignment horizontal="center" vertical="center" shrinkToFit="1"/>
      <protection locked="0"/>
    </xf>
    <xf numFmtId="0" fontId="18" fillId="0" borderId="38" xfId="0" applyFont="1" applyBorder="1" applyAlignment="1" applyProtection="1">
      <alignment horizontal="center" vertical="center" shrinkToFit="1"/>
      <protection locked="0"/>
    </xf>
    <xf numFmtId="41" fontId="18" fillId="0" borderId="1" xfId="1" applyFont="1" applyFill="1" applyBorder="1" applyAlignment="1" applyProtection="1">
      <alignment horizontal="center" vertical="center" shrinkToFit="1"/>
      <protection locked="0"/>
    </xf>
    <xf numFmtId="0" fontId="18" fillId="0" borderId="2" xfId="0" applyFont="1" applyBorder="1" applyAlignment="1" applyProtection="1">
      <alignment horizontal="center" vertical="center" shrinkToFit="1"/>
      <protection locked="0"/>
    </xf>
    <xf numFmtId="0" fontId="18" fillId="0" borderId="3" xfId="0" applyFont="1" applyBorder="1" applyAlignment="1" applyProtection="1">
      <alignment horizontal="center" vertical="center" shrinkToFit="1"/>
      <protection locked="0"/>
    </xf>
    <xf numFmtId="0" fontId="18" fillId="0" borderId="37" xfId="0" applyFont="1" applyBorder="1" applyAlignment="1" applyProtection="1">
      <alignment horizontal="center" vertical="center" shrinkToFit="1"/>
      <protection locked="0"/>
    </xf>
    <xf numFmtId="0" fontId="18" fillId="0" borderId="34" xfId="0" applyFont="1" applyBorder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horizontal="left" vertical="center" shrinkToFit="1"/>
      <protection locked="0"/>
    </xf>
    <xf numFmtId="177" fontId="18" fillId="0" borderId="5" xfId="0" applyNumberFormat="1" applyFont="1" applyBorder="1" applyAlignment="1" applyProtection="1">
      <alignment horizontal="left" vertical="top" shrinkToFit="1"/>
      <protection locked="0"/>
    </xf>
    <xf numFmtId="177" fontId="18" fillId="0" borderId="2" xfId="0" applyNumberFormat="1" applyFont="1" applyBorder="1" applyAlignment="1" applyProtection="1">
      <alignment horizontal="center" vertical="center" shrinkToFit="1"/>
      <protection locked="0"/>
    </xf>
    <xf numFmtId="177" fontId="18" fillId="0" borderId="3" xfId="0" applyNumberFormat="1" applyFont="1" applyBorder="1" applyAlignment="1" applyProtection="1">
      <alignment horizontal="center" vertical="center" shrinkToFit="1"/>
      <protection locked="0"/>
    </xf>
    <xf numFmtId="0" fontId="18" fillId="0" borderId="2" xfId="0" applyFont="1" applyBorder="1" applyAlignment="1" applyProtection="1">
      <alignment horizontal="center" vertical="center" wrapText="1" shrinkToFit="1"/>
      <protection locked="0"/>
    </xf>
    <xf numFmtId="0" fontId="18" fillId="0" borderId="3" xfId="0" applyFont="1" applyBorder="1" applyAlignment="1" applyProtection="1">
      <alignment horizontal="center" vertical="center" wrapText="1" shrinkToFit="1"/>
      <protection locked="0"/>
    </xf>
    <xf numFmtId="0" fontId="18" fillId="0" borderId="24" xfId="0" applyFont="1" applyBorder="1" applyAlignment="1" applyProtection="1">
      <alignment horizontal="center" vertical="center" wrapText="1" shrinkToFit="1"/>
      <protection locked="0"/>
    </xf>
    <xf numFmtId="0" fontId="18" fillId="0" borderId="0" xfId="0" applyFont="1" applyAlignment="1" applyProtection="1">
      <alignment horizontal="center" vertical="center" shrinkToFit="1"/>
      <protection locked="0"/>
    </xf>
    <xf numFmtId="0" fontId="18" fillId="0" borderId="24" xfId="0" applyFont="1" applyBorder="1" applyAlignment="1" applyProtection="1">
      <alignment horizontal="center" vertical="center" shrinkToFit="1"/>
      <protection locked="0"/>
    </xf>
    <xf numFmtId="0" fontId="18" fillId="0" borderId="26" xfId="0" applyFont="1" applyBorder="1" applyAlignment="1" applyProtection="1">
      <alignment horizontal="center" vertical="center" shrinkToFit="1"/>
      <protection locked="0"/>
    </xf>
    <xf numFmtId="0" fontId="18" fillId="0" borderId="27" xfId="0" applyFont="1" applyBorder="1" applyAlignment="1" applyProtection="1">
      <alignment horizontal="center" vertical="center" shrinkToFit="1"/>
      <protection locked="0"/>
    </xf>
    <xf numFmtId="0" fontId="18" fillId="0" borderId="28" xfId="0" applyFont="1" applyBorder="1" applyAlignment="1" applyProtection="1">
      <alignment horizontal="center" vertical="center" shrinkToFit="1"/>
      <protection locked="0"/>
    </xf>
    <xf numFmtId="14" fontId="18" fillId="0" borderId="29" xfId="0" applyNumberFormat="1" applyFont="1" applyBorder="1" applyAlignment="1" applyProtection="1">
      <alignment horizontal="center" vertical="center" wrapText="1" shrinkToFit="1"/>
      <protection locked="0"/>
    </xf>
    <xf numFmtId="14" fontId="18" fillId="0" borderId="30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29" xfId="0" applyNumberFormat="1" applyFont="1" applyBorder="1" applyAlignment="1" applyProtection="1">
      <alignment horizontal="center" vertical="center" shrinkToFit="1"/>
      <protection locked="0"/>
    </xf>
    <xf numFmtId="3" fontId="18" fillId="0" borderId="30" xfId="0" applyNumberFormat="1" applyFont="1" applyBorder="1" applyAlignment="1" applyProtection="1">
      <alignment horizontal="center" vertical="center" shrinkToFit="1"/>
      <protection locked="0"/>
    </xf>
    <xf numFmtId="0" fontId="18" fillId="0" borderId="42" xfId="0" applyFont="1" applyBorder="1" applyAlignment="1" applyProtection="1">
      <alignment horizontal="center" vertical="center" shrinkToFit="1"/>
      <protection locked="0"/>
    </xf>
    <xf numFmtId="0" fontId="18" fillId="0" borderId="43" xfId="0" applyFont="1" applyBorder="1" applyAlignment="1" applyProtection="1">
      <alignment horizontal="center" vertical="center" shrinkToFit="1"/>
      <protection locked="0"/>
    </xf>
    <xf numFmtId="0" fontId="18" fillId="0" borderId="44" xfId="0" applyFont="1" applyBorder="1" applyAlignment="1" applyProtection="1">
      <alignment horizontal="center" vertical="center" shrinkToFit="1"/>
      <protection locked="0"/>
    </xf>
    <xf numFmtId="41" fontId="18" fillId="0" borderId="6" xfId="1" applyFont="1" applyFill="1" applyBorder="1" applyAlignment="1" applyProtection="1">
      <alignment horizontal="center" vertical="center" shrinkToFit="1"/>
      <protection locked="0"/>
    </xf>
    <xf numFmtId="41" fontId="18" fillId="0" borderId="4" xfId="1" applyFont="1" applyFill="1" applyBorder="1" applyAlignment="1" applyProtection="1">
      <alignment horizontal="center" vertical="center" shrinkToFit="1"/>
      <protection locked="0"/>
    </xf>
    <xf numFmtId="0" fontId="18" fillId="0" borderId="1" xfId="0" applyFont="1" applyBorder="1" applyAlignment="1" applyProtection="1">
      <alignment horizontal="center" vertical="center" shrinkToFit="1"/>
      <protection locked="0"/>
    </xf>
    <xf numFmtId="177" fontId="18" fillId="0" borderId="6" xfId="0" applyNumberFormat="1" applyFont="1" applyBorder="1" applyAlignment="1" applyProtection="1">
      <alignment horizontal="center" vertical="center" shrinkToFit="1"/>
      <protection locked="0"/>
    </xf>
    <xf numFmtId="177" fontId="18" fillId="0" borderId="7" xfId="0" applyNumberFormat="1" applyFont="1" applyBorder="1" applyAlignment="1" applyProtection="1">
      <alignment horizontal="center" vertical="center" shrinkToFit="1"/>
      <protection locked="0"/>
    </xf>
    <xf numFmtId="177" fontId="18" fillId="0" borderId="4" xfId="0" applyNumberFormat="1" applyFont="1" applyBorder="1" applyAlignment="1" applyProtection="1">
      <alignment horizontal="center" vertical="center" shrinkToFit="1"/>
      <protection locked="0"/>
    </xf>
    <xf numFmtId="14" fontId="18" fillId="0" borderId="27" xfId="0" applyNumberFormat="1" applyFont="1" applyBorder="1" applyAlignment="1" applyProtection="1">
      <alignment horizontal="center" vertical="center" wrapText="1" shrinkToFit="1"/>
      <protection locked="0"/>
    </xf>
    <xf numFmtId="14" fontId="18" fillId="0" borderId="28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27" xfId="0" applyNumberFormat="1" applyFont="1" applyBorder="1" applyAlignment="1" applyProtection="1">
      <alignment horizontal="center" vertical="center" shrinkToFit="1"/>
      <protection locked="0"/>
    </xf>
    <xf numFmtId="3" fontId="18" fillId="0" borderId="28" xfId="0" applyNumberFormat="1" applyFont="1" applyBorder="1" applyAlignment="1" applyProtection="1">
      <alignment horizontal="center" vertical="center" shrinkToFit="1"/>
      <protection locked="0"/>
    </xf>
    <xf numFmtId="0" fontId="18" fillId="0" borderId="50" xfId="0" applyFont="1" applyBorder="1" applyAlignment="1" applyProtection="1">
      <alignment horizontal="center" vertical="center" shrinkToFit="1"/>
      <protection locked="0"/>
    </xf>
    <xf numFmtId="0" fontId="18" fillId="0" borderId="49" xfId="0" applyFont="1" applyBorder="1" applyAlignment="1" applyProtection="1">
      <alignment horizontal="center" vertical="center" shrinkToFit="1"/>
      <protection locked="0"/>
    </xf>
    <xf numFmtId="0" fontId="18" fillId="0" borderId="51" xfId="0" applyFont="1" applyBorder="1" applyAlignment="1" applyProtection="1">
      <alignment horizontal="center" vertical="center" shrinkToFit="1"/>
      <protection locked="0"/>
    </xf>
    <xf numFmtId="0" fontId="2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8" fillId="0" borderId="25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8" fillId="0" borderId="5" xfId="0" applyFont="1" applyBorder="1" applyAlignment="1">
      <alignment horizontal="right"/>
    </xf>
    <xf numFmtId="0" fontId="13" fillId="0" borderId="0" xfId="0" applyFont="1" applyAlignment="1">
      <alignment horizontal="center"/>
    </xf>
    <xf numFmtId="0" fontId="18" fillId="0" borderId="25" xfId="0" applyFont="1" applyBorder="1" applyAlignment="1" applyProtection="1">
      <alignment horizontal="center" vertical="center" shrinkToFit="1"/>
      <protection locked="0"/>
    </xf>
    <xf numFmtId="0" fontId="18" fillId="0" borderId="0" xfId="0" applyFont="1" applyBorder="1" applyAlignment="1">
      <alignment horizontal="center" vertical="center" shrinkToFit="1"/>
    </xf>
    <xf numFmtId="0" fontId="18" fillId="0" borderId="2" xfId="0" applyFont="1" applyBorder="1" applyAlignment="1">
      <alignment horizontal="center" vertical="center"/>
    </xf>
    <xf numFmtId="41" fontId="18" fillId="0" borderId="2" xfId="1" applyFont="1" applyBorder="1" applyAlignment="1">
      <alignment vertical="center"/>
    </xf>
    <xf numFmtId="41" fontId="18" fillId="0" borderId="2" xfId="1" applyFont="1" applyBorder="1" applyAlignment="1">
      <alignment horizontal="center" vertical="center"/>
    </xf>
    <xf numFmtId="0" fontId="18" fillId="0" borderId="2" xfId="0" applyFont="1" applyBorder="1"/>
    <xf numFmtId="2" fontId="18" fillId="0" borderId="23" xfId="0" applyNumberFormat="1" applyFont="1" applyBorder="1" applyAlignment="1">
      <alignment horizontal="center" vertical="center"/>
    </xf>
    <xf numFmtId="41" fontId="18" fillId="0" borderId="23" xfId="0" applyNumberFormat="1" applyFont="1" applyBorder="1" applyAlignment="1">
      <alignment vertical="center"/>
    </xf>
  </cellXfs>
  <cellStyles count="5">
    <cellStyle name="백분율 2" xfId="4" xr:uid="{00000000-0005-0000-0000-000000000000}"/>
    <cellStyle name="쉼표 [0]" xfId="1" builtinId="6"/>
    <cellStyle name="쉼표 [0] 2" xfId="2" xr:uid="{00000000-0005-0000-0000-000002000000}"/>
    <cellStyle name="표준" xfId="0" builtinId="0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25"/>
  <sheetViews>
    <sheetView view="pageBreakPreview" topLeftCell="A13" zoomScaleNormal="100" zoomScaleSheetLayoutView="100" workbookViewId="0">
      <selection activeCell="L8" sqref="L8"/>
    </sheetView>
  </sheetViews>
  <sheetFormatPr defaultColWidth="8.88671875" defaultRowHeight="25.5"/>
  <cols>
    <col min="1" max="3" width="8.88671875" style="1"/>
    <col min="4" max="4" width="8.109375" style="1" customWidth="1"/>
    <col min="5" max="16384" width="8.88671875" style="1"/>
  </cols>
  <sheetData>
    <row r="4" spans="1:8" ht="35.25">
      <c r="A4" s="136" t="s">
        <v>206</v>
      </c>
      <c r="B4" s="136"/>
      <c r="C4" s="136"/>
      <c r="D4" s="136"/>
      <c r="E4" s="136"/>
      <c r="F4" s="136"/>
      <c r="G4" s="136"/>
      <c r="H4" s="136"/>
    </row>
    <row r="6" spans="1:8">
      <c r="A6" s="137" t="s">
        <v>207</v>
      </c>
      <c r="B6" s="137"/>
      <c r="C6" s="137"/>
      <c r="D6" s="137"/>
      <c r="E6" s="137"/>
      <c r="F6" s="137"/>
      <c r="G6" s="137"/>
      <c r="H6" s="137"/>
    </row>
    <row r="7" spans="1:8">
      <c r="D7" s="11"/>
      <c r="G7" s="12"/>
    </row>
    <row r="8" spans="1:8">
      <c r="D8" s="11"/>
    </row>
    <row r="9" spans="1:8">
      <c r="D9" s="11"/>
    </row>
    <row r="10" spans="1:8">
      <c r="D10" s="11"/>
    </row>
    <row r="11" spans="1:8">
      <c r="D11" s="11"/>
    </row>
    <row r="12" spans="1:8">
      <c r="D12" s="11"/>
    </row>
    <row r="13" spans="1:8">
      <c r="D13" s="11"/>
    </row>
    <row r="14" spans="1:8">
      <c r="A14" s="13"/>
      <c r="B14" s="13"/>
      <c r="C14" s="13"/>
      <c r="D14" s="13"/>
      <c r="E14" s="13"/>
      <c r="F14" s="13"/>
      <c r="G14" s="13"/>
      <c r="H14" s="13"/>
    </row>
    <row r="15" spans="1:8">
      <c r="A15" s="13"/>
      <c r="B15" s="13"/>
      <c r="C15" s="13"/>
      <c r="D15" s="13"/>
      <c r="E15" s="13"/>
      <c r="F15" s="13"/>
      <c r="G15" s="13"/>
      <c r="H15" s="13"/>
    </row>
    <row r="24" spans="1:8" ht="25.5" customHeight="1">
      <c r="A24" s="135" t="s">
        <v>132</v>
      </c>
      <c r="B24" s="135"/>
      <c r="C24" s="135"/>
      <c r="D24" s="135"/>
      <c r="E24" s="135"/>
      <c r="F24" s="135"/>
      <c r="G24" s="135"/>
      <c r="H24" s="135"/>
    </row>
    <row r="25" spans="1:8" ht="31.5" customHeight="1">
      <c r="A25" s="135"/>
      <c r="B25" s="135"/>
      <c r="C25" s="135"/>
      <c r="D25" s="135"/>
      <c r="E25" s="135"/>
      <c r="F25" s="135"/>
      <c r="G25" s="135"/>
      <c r="H25" s="135"/>
    </row>
  </sheetData>
  <mergeCells count="3">
    <mergeCell ref="A24:H25"/>
    <mergeCell ref="A4:H4"/>
    <mergeCell ref="A6:H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E85"/>
  <sheetViews>
    <sheetView view="pageBreakPreview" topLeftCell="A52" zoomScaleNormal="100" zoomScaleSheetLayoutView="100" workbookViewId="0">
      <selection activeCell="G76" sqref="G76"/>
    </sheetView>
  </sheetViews>
  <sheetFormatPr defaultColWidth="8.88671875" defaultRowHeight="16.5"/>
  <cols>
    <col min="1" max="1" width="6.33203125" style="10" customWidth="1"/>
    <col min="2" max="2" width="7.21875" style="10" customWidth="1"/>
    <col min="3" max="3" width="11.88671875" style="10" customWidth="1"/>
    <col min="4" max="4" width="0" style="10" hidden="1" customWidth="1"/>
    <col min="5" max="5" width="7.77734375" style="10" customWidth="1"/>
    <col min="6" max="6" width="9" style="10" customWidth="1"/>
    <col min="7" max="7" width="11.77734375" style="10" customWidth="1"/>
    <col min="8" max="8" width="10.33203125" style="10" customWidth="1"/>
    <col min="9" max="9" width="13" style="10" customWidth="1"/>
    <col min="10" max="16384" width="8.88671875" style="10"/>
  </cols>
  <sheetData>
    <row r="1" spans="1:31" s="9" customFormat="1" ht="30" customHeight="1">
      <c r="A1" s="159" t="s">
        <v>2</v>
      </c>
      <c r="B1" s="160"/>
      <c r="C1" s="160"/>
      <c r="D1" s="160"/>
      <c r="E1" s="160"/>
      <c r="F1" s="160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1" s="9" customFormat="1" ht="16.5" customHeight="1">
      <c r="A2" s="159" t="s">
        <v>208</v>
      </c>
      <c r="B2" s="159"/>
      <c r="C2" s="159"/>
      <c r="D2" s="159"/>
      <c r="E2" s="159"/>
      <c r="F2" s="159"/>
      <c r="G2" s="159"/>
      <c r="H2" s="159"/>
      <c r="I2" s="159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2" customFormat="1" ht="13.5">
      <c r="A3" s="169" t="s">
        <v>4</v>
      </c>
      <c r="B3" s="170"/>
      <c r="C3" s="170"/>
      <c r="D3" s="171"/>
      <c r="E3" s="167" t="s">
        <v>5</v>
      </c>
      <c r="F3" s="167" t="s">
        <v>30</v>
      </c>
      <c r="G3" s="167" t="s">
        <v>7</v>
      </c>
      <c r="H3" s="167" t="s">
        <v>8</v>
      </c>
      <c r="I3" s="167" t="s">
        <v>9</v>
      </c>
    </row>
    <row r="4" spans="1:31" s="2" customFormat="1" ht="13.5">
      <c r="A4" s="54" t="s">
        <v>36</v>
      </c>
      <c r="B4" s="54" t="s">
        <v>10</v>
      </c>
      <c r="C4" s="54" t="s">
        <v>11</v>
      </c>
      <c r="D4" s="54"/>
      <c r="E4" s="168"/>
      <c r="F4" s="168"/>
      <c r="G4" s="168"/>
      <c r="H4" s="168"/>
      <c r="I4" s="168"/>
    </row>
    <row r="5" spans="1:31" s="2" customFormat="1" ht="14.25" customHeight="1">
      <c r="A5" s="167" t="s">
        <v>133</v>
      </c>
      <c r="B5" s="167" t="s">
        <v>134</v>
      </c>
      <c r="C5" s="167" t="s">
        <v>135</v>
      </c>
      <c r="D5" s="54"/>
      <c r="E5" s="55" t="s">
        <v>13</v>
      </c>
      <c r="F5" s="95">
        <v>0</v>
      </c>
      <c r="G5" s="56">
        <v>11280000</v>
      </c>
      <c r="H5" s="56">
        <v>0</v>
      </c>
      <c r="I5" s="56">
        <f t="shared" ref="I5:I9" si="0">G5</f>
        <v>11280000</v>
      </c>
    </row>
    <row r="6" spans="1:31" s="2" customFormat="1" ht="13.5">
      <c r="A6" s="172"/>
      <c r="B6" s="172"/>
      <c r="C6" s="172"/>
      <c r="D6" s="54"/>
      <c r="E6" s="57" t="s">
        <v>14</v>
      </c>
      <c r="F6" s="95">
        <v>0</v>
      </c>
      <c r="G6" s="56">
        <v>10780000</v>
      </c>
      <c r="H6" s="56">
        <v>0</v>
      </c>
      <c r="I6" s="56">
        <f t="shared" si="0"/>
        <v>10780000</v>
      </c>
    </row>
    <row r="7" spans="1:31" s="2" customFormat="1" ht="13.5">
      <c r="A7" s="172"/>
      <c r="B7" s="172"/>
      <c r="C7" s="168"/>
      <c r="D7" s="54"/>
      <c r="E7" s="57" t="s">
        <v>15</v>
      </c>
      <c r="F7" s="95">
        <v>0</v>
      </c>
      <c r="G7" s="56">
        <f>G5-G6</f>
        <v>500000</v>
      </c>
      <c r="H7" s="56">
        <v>0</v>
      </c>
      <c r="I7" s="56">
        <f>I5-I6</f>
        <v>500000</v>
      </c>
    </row>
    <row r="8" spans="1:31" s="2" customFormat="1" ht="13.5">
      <c r="A8" s="172"/>
      <c r="B8" s="172"/>
      <c r="C8" s="167" t="s">
        <v>140</v>
      </c>
      <c r="D8" s="54"/>
      <c r="E8" s="55" t="s">
        <v>13</v>
      </c>
      <c r="F8" s="95">
        <v>0</v>
      </c>
      <c r="G8" s="56">
        <f>G5</f>
        <v>11280000</v>
      </c>
      <c r="H8" s="56">
        <v>0</v>
      </c>
      <c r="I8" s="56">
        <f t="shared" si="0"/>
        <v>11280000</v>
      </c>
    </row>
    <row r="9" spans="1:31" s="2" customFormat="1" ht="13.5">
      <c r="A9" s="172"/>
      <c r="B9" s="172"/>
      <c r="C9" s="172"/>
      <c r="D9" s="54"/>
      <c r="E9" s="57" t="s">
        <v>14</v>
      </c>
      <c r="F9" s="95">
        <v>0</v>
      </c>
      <c r="G9" s="56">
        <f>G6</f>
        <v>10780000</v>
      </c>
      <c r="H9" s="56">
        <v>0</v>
      </c>
      <c r="I9" s="56">
        <f t="shared" si="0"/>
        <v>10780000</v>
      </c>
    </row>
    <row r="10" spans="1:31" s="2" customFormat="1" ht="13.5">
      <c r="A10" s="172"/>
      <c r="B10" s="168"/>
      <c r="C10" s="168"/>
      <c r="D10" s="54"/>
      <c r="E10" s="57" t="s">
        <v>15</v>
      </c>
      <c r="F10" s="95">
        <v>0</v>
      </c>
      <c r="G10" s="56">
        <f>G8-G9</f>
        <v>500000</v>
      </c>
      <c r="H10" s="56">
        <v>0</v>
      </c>
      <c r="I10" s="56">
        <f>I8-I9</f>
        <v>500000</v>
      </c>
    </row>
    <row r="11" spans="1:31" s="2" customFormat="1" ht="13.5">
      <c r="A11" s="172"/>
      <c r="B11" s="150" t="s">
        <v>141</v>
      </c>
      <c r="C11" s="151"/>
      <c r="D11" s="54"/>
      <c r="E11" s="55" t="s">
        <v>13</v>
      </c>
      <c r="F11" s="95">
        <v>0</v>
      </c>
      <c r="G11" s="56">
        <f>G8</f>
        <v>11280000</v>
      </c>
      <c r="H11" s="56">
        <v>0</v>
      </c>
      <c r="I11" s="56">
        <f>I8</f>
        <v>11280000</v>
      </c>
    </row>
    <row r="12" spans="1:31" s="2" customFormat="1" ht="13.5">
      <c r="A12" s="172"/>
      <c r="B12" s="152"/>
      <c r="C12" s="153"/>
      <c r="D12" s="54"/>
      <c r="E12" s="57" t="s">
        <v>14</v>
      </c>
      <c r="F12" s="95">
        <v>0</v>
      </c>
      <c r="G12" s="56">
        <f>G9</f>
        <v>10780000</v>
      </c>
      <c r="H12" s="56">
        <v>0</v>
      </c>
      <c r="I12" s="56">
        <f>I9</f>
        <v>10780000</v>
      </c>
    </row>
    <row r="13" spans="1:31" s="2" customFormat="1" ht="13.5">
      <c r="A13" s="168"/>
      <c r="B13" s="154"/>
      <c r="C13" s="155"/>
      <c r="D13" s="54"/>
      <c r="E13" s="57" t="s">
        <v>15</v>
      </c>
      <c r="F13" s="95">
        <v>0</v>
      </c>
      <c r="G13" s="56">
        <f>G10</f>
        <v>500000</v>
      </c>
      <c r="H13" s="56">
        <v>0</v>
      </c>
      <c r="I13" s="56">
        <f>I11-I12</f>
        <v>500000</v>
      </c>
    </row>
    <row r="14" spans="1:31" s="2" customFormat="1" ht="13.5">
      <c r="A14" s="144" t="s">
        <v>122</v>
      </c>
      <c r="B14" s="156" t="s">
        <v>123</v>
      </c>
      <c r="C14" s="164" t="s">
        <v>122</v>
      </c>
      <c r="D14" s="14"/>
      <c r="E14" s="14" t="s">
        <v>13</v>
      </c>
      <c r="F14" s="86">
        <v>0</v>
      </c>
      <c r="G14" s="86">
        <v>0</v>
      </c>
      <c r="H14" s="86">
        <v>0</v>
      </c>
      <c r="I14" s="87">
        <f>G14+H14</f>
        <v>0</v>
      </c>
    </row>
    <row r="15" spans="1:31" s="2" customFormat="1" ht="13.5">
      <c r="A15" s="145"/>
      <c r="B15" s="157"/>
      <c r="C15" s="165"/>
      <c r="D15" s="16"/>
      <c r="E15" s="16" t="s">
        <v>14</v>
      </c>
      <c r="F15" s="87">
        <v>0</v>
      </c>
      <c r="G15" s="87">
        <v>0</v>
      </c>
      <c r="H15" s="87">
        <v>0</v>
      </c>
      <c r="I15" s="87">
        <f t="shared" ref="I15" si="1">G15+H15</f>
        <v>0</v>
      </c>
    </row>
    <row r="16" spans="1:31" s="2" customFormat="1" ht="13.5">
      <c r="A16" s="145"/>
      <c r="B16" s="157"/>
      <c r="C16" s="166"/>
      <c r="D16" s="16"/>
      <c r="E16" s="16" t="s">
        <v>15</v>
      </c>
      <c r="F16" s="87">
        <v>0</v>
      </c>
      <c r="G16" s="87">
        <f>G14-G15</f>
        <v>0</v>
      </c>
      <c r="H16" s="87">
        <f>H14-H15</f>
        <v>0</v>
      </c>
      <c r="I16" s="87">
        <f>I14-I15</f>
        <v>0</v>
      </c>
      <c r="L16" s="59"/>
    </row>
    <row r="17" spans="1:9" s="2" customFormat="1" ht="13.5" customHeight="1">
      <c r="A17" s="145"/>
      <c r="B17" s="157"/>
      <c r="C17" s="156" t="s">
        <v>140</v>
      </c>
      <c r="D17" s="18"/>
      <c r="E17" s="18" t="s">
        <v>13</v>
      </c>
      <c r="F17" s="88">
        <v>0</v>
      </c>
      <c r="G17" s="86">
        <f>G14</f>
        <v>0</v>
      </c>
      <c r="H17" s="88">
        <v>0</v>
      </c>
      <c r="I17" s="87">
        <f>G17+H17</f>
        <v>0</v>
      </c>
    </row>
    <row r="18" spans="1:9" s="2" customFormat="1" ht="13.5">
      <c r="A18" s="145"/>
      <c r="B18" s="157"/>
      <c r="C18" s="157"/>
      <c r="D18" s="18"/>
      <c r="E18" s="18" t="s">
        <v>14</v>
      </c>
      <c r="F18" s="88">
        <v>0</v>
      </c>
      <c r="G18" s="87">
        <f>G15</f>
        <v>0</v>
      </c>
      <c r="H18" s="88">
        <v>0</v>
      </c>
      <c r="I18" s="87">
        <f t="shared" ref="I18" si="2">G18+H18</f>
        <v>0</v>
      </c>
    </row>
    <row r="19" spans="1:9" s="2" customFormat="1" ht="13.5">
      <c r="A19" s="145"/>
      <c r="B19" s="158"/>
      <c r="C19" s="158"/>
      <c r="D19" s="18"/>
      <c r="E19" s="18" t="s">
        <v>15</v>
      </c>
      <c r="F19" s="88">
        <v>0</v>
      </c>
      <c r="G19" s="87">
        <f>G17-G18</f>
        <v>0</v>
      </c>
      <c r="H19" s="88">
        <f>H17-H18</f>
        <v>0</v>
      </c>
      <c r="I19" s="87">
        <f>I17-I18</f>
        <v>0</v>
      </c>
    </row>
    <row r="20" spans="1:9" s="2" customFormat="1" ht="13.5" customHeight="1">
      <c r="A20" s="145"/>
      <c r="B20" s="138" t="s">
        <v>141</v>
      </c>
      <c r="C20" s="147"/>
      <c r="D20" s="16"/>
      <c r="E20" s="16" t="s">
        <v>13</v>
      </c>
      <c r="F20" s="87">
        <v>0</v>
      </c>
      <c r="G20" s="86">
        <f t="shared" ref="G20:I21" si="3">G17</f>
        <v>0</v>
      </c>
      <c r="H20" s="87">
        <f t="shared" si="3"/>
        <v>0</v>
      </c>
      <c r="I20" s="87">
        <f t="shared" si="3"/>
        <v>0</v>
      </c>
    </row>
    <row r="21" spans="1:9" s="2" customFormat="1" ht="13.5">
      <c r="A21" s="145"/>
      <c r="B21" s="140"/>
      <c r="C21" s="148"/>
      <c r="D21" s="16"/>
      <c r="E21" s="16" t="s">
        <v>14</v>
      </c>
      <c r="F21" s="87">
        <v>0</v>
      </c>
      <c r="G21" s="87">
        <f t="shared" si="3"/>
        <v>0</v>
      </c>
      <c r="H21" s="87">
        <f t="shared" si="3"/>
        <v>0</v>
      </c>
      <c r="I21" s="87">
        <f t="shared" si="3"/>
        <v>0</v>
      </c>
    </row>
    <row r="22" spans="1:9" s="2" customFormat="1" ht="13.5">
      <c r="A22" s="146"/>
      <c r="B22" s="142"/>
      <c r="C22" s="149"/>
      <c r="D22" s="16"/>
      <c r="E22" s="16" t="s">
        <v>15</v>
      </c>
      <c r="F22" s="87">
        <v>0</v>
      </c>
      <c r="G22" s="87">
        <f>G20-G21</f>
        <v>0</v>
      </c>
      <c r="H22" s="87">
        <f>H20-H21</f>
        <v>0</v>
      </c>
      <c r="I22" s="87">
        <f>I20-I21</f>
        <v>0</v>
      </c>
    </row>
    <row r="23" spans="1:9" s="2" customFormat="1" ht="13.5" customHeight="1">
      <c r="A23" s="144" t="s">
        <v>136</v>
      </c>
      <c r="B23" s="156" t="s">
        <v>136</v>
      </c>
      <c r="C23" s="161" t="s">
        <v>137</v>
      </c>
      <c r="D23" s="18"/>
      <c r="E23" s="18" t="s">
        <v>13</v>
      </c>
      <c r="F23" s="88">
        <v>0</v>
      </c>
      <c r="G23" s="88">
        <v>0</v>
      </c>
      <c r="H23" s="88">
        <v>0</v>
      </c>
      <c r="I23" s="87">
        <f>G23+H23</f>
        <v>0</v>
      </c>
    </row>
    <row r="24" spans="1:9" s="2" customFormat="1" ht="13.5">
      <c r="A24" s="145"/>
      <c r="B24" s="157"/>
      <c r="C24" s="162"/>
      <c r="D24" s="18"/>
      <c r="E24" s="18" t="s">
        <v>14</v>
      </c>
      <c r="F24" s="88">
        <v>0</v>
      </c>
      <c r="G24" s="88">
        <v>0</v>
      </c>
      <c r="H24" s="88">
        <v>0</v>
      </c>
      <c r="I24" s="87">
        <f t="shared" ref="I24" si="4">G24+H24</f>
        <v>0</v>
      </c>
    </row>
    <row r="25" spans="1:9" s="2" customFormat="1" ht="13.5">
      <c r="A25" s="145"/>
      <c r="B25" s="157"/>
      <c r="C25" s="163"/>
      <c r="D25" s="18"/>
      <c r="E25" s="18" t="s">
        <v>15</v>
      </c>
      <c r="F25" s="88">
        <v>0</v>
      </c>
      <c r="G25" s="88">
        <f>G23-G24</f>
        <v>0</v>
      </c>
      <c r="H25" s="88">
        <f>H23-H24</f>
        <v>0</v>
      </c>
      <c r="I25" s="87">
        <f>I23-I24</f>
        <v>0</v>
      </c>
    </row>
    <row r="26" spans="1:9" s="2" customFormat="1" ht="13.5">
      <c r="A26" s="145"/>
      <c r="B26" s="157"/>
      <c r="C26" s="164" t="s">
        <v>138</v>
      </c>
      <c r="D26" s="16"/>
      <c r="E26" s="16" t="s">
        <v>13</v>
      </c>
      <c r="F26" s="87">
        <v>0</v>
      </c>
      <c r="G26" s="87">
        <v>0</v>
      </c>
      <c r="H26" s="87">
        <v>0</v>
      </c>
      <c r="I26" s="87">
        <f>G26+H26</f>
        <v>0</v>
      </c>
    </row>
    <row r="27" spans="1:9" s="2" customFormat="1" ht="13.5">
      <c r="A27" s="145"/>
      <c r="B27" s="157"/>
      <c r="C27" s="165"/>
      <c r="D27" s="16"/>
      <c r="E27" s="16" t="s">
        <v>14</v>
      </c>
      <c r="F27" s="87">
        <v>0</v>
      </c>
      <c r="G27" s="87">
        <v>0</v>
      </c>
      <c r="H27" s="87">
        <v>0</v>
      </c>
      <c r="I27" s="87">
        <f t="shared" ref="I27" si="5">G27+H27</f>
        <v>0</v>
      </c>
    </row>
    <row r="28" spans="1:9" s="2" customFormat="1" ht="13.5">
      <c r="A28" s="145"/>
      <c r="B28" s="157"/>
      <c r="C28" s="166"/>
      <c r="D28" s="16"/>
      <c r="E28" s="16" t="s">
        <v>15</v>
      </c>
      <c r="F28" s="87">
        <v>0</v>
      </c>
      <c r="G28" s="87">
        <f>G26-G27</f>
        <v>0</v>
      </c>
      <c r="H28" s="87">
        <f>H26-H27</f>
        <v>0</v>
      </c>
      <c r="I28" s="87">
        <f>I26-I27</f>
        <v>0</v>
      </c>
    </row>
    <row r="29" spans="1:9" s="2" customFormat="1" ht="13.5" customHeight="1">
      <c r="A29" s="145"/>
      <c r="B29" s="157"/>
      <c r="C29" s="161" t="s">
        <v>139</v>
      </c>
      <c r="D29" s="18"/>
      <c r="E29" s="18" t="s">
        <v>13</v>
      </c>
      <c r="F29" s="88">
        <v>0</v>
      </c>
      <c r="G29" s="88">
        <v>0</v>
      </c>
      <c r="H29" s="88">
        <v>0</v>
      </c>
      <c r="I29" s="87">
        <f>G29+H29</f>
        <v>0</v>
      </c>
    </row>
    <row r="30" spans="1:9" s="2" customFormat="1" ht="13.5">
      <c r="A30" s="145"/>
      <c r="B30" s="157"/>
      <c r="C30" s="162"/>
      <c r="D30" s="18"/>
      <c r="E30" s="18" t="s">
        <v>14</v>
      </c>
      <c r="F30" s="88">
        <v>0</v>
      </c>
      <c r="G30" s="88">
        <v>0</v>
      </c>
      <c r="H30" s="88">
        <v>0</v>
      </c>
      <c r="I30" s="87">
        <f t="shared" ref="I30" si="6">G30+H30</f>
        <v>0</v>
      </c>
    </row>
    <row r="31" spans="1:9" s="2" customFormat="1" ht="13.5">
      <c r="A31" s="145"/>
      <c r="B31" s="157"/>
      <c r="C31" s="163"/>
      <c r="D31" s="18"/>
      <c r="E31" s="18" t="s">
        <v>15</v>
      </c>
      <c r="F31" s="88">
        <v>0</v>
      </c>
      <c r="G31" s="88">
        <f>G29-G30</f>
        <v>0</v>
      </c>
      <c r="H31" s="88">
        <f>H29-H30</f>
        <v>0</v>
      </c>
      <c r="I31" s="87">
        <f>I29-I30</f>
        <v>0</v>
      </c>
    </row>
    <row r="32" spans="1:9" s="2" customFormat="1" ht="13.5" customHeight="1">
      <c r="A32" s="145"/>
      <c r="B32" s="156"/>
      <c r="C32" s="144" t="s">
        <v>140</v>
      </c>
      <c r="D32" s="16"/>
      <c r="E32" s="16" t="s">
        <v>13</v>
      </c>
      <c r="F32" s="87">
        <v>0</v>
      </c>
      <c r="G32" s="87">
        <f t="shared" ref="G32:I33" si="7">G23+G26+G29</f>
        <v>0</v>
      </c>
      <c r="H32" s="87">
        <f t="shared" si="7"/>
        <v>0</v>
      </c>
      <c r="I32" s="87">
        <f t="shared" si="7"/>
        <v>0</v>
      </c>
    </row>
    <row r="33" spans="1:9" s="2" customFormat="1" ht="13.5">
      <c r="A33" s="145"/>
      <c r="B33" s="157"/>
      <c r="C33" s="145"/>
      <c r="D33" s="16"/>
      <c r="E33" s="16" t="s">
        <v>14</v>
      </c>
      <c r="F33" s="87">
        <v>0</v>
      </c>
      <c r="G33" s="87">
        <f t="shared" si="7"/>
        <v>0</v>
      </c>
      <c r="H33" s="87">
        <f t="shared" si="7"/>
        <v>0</v>
      </c>
      <c r="I33" s="87">
        <f t="shared" si="7"/>
        <v>0</v>
      </c>
    </row>
    <row r="34" spans="1:9" s="2" customFormat="1" ht="13.5">
      <c r="A34" s="145"/>
      <c r="B34" s="158"/>
      <c r="C34" s="146"/>
      <c r="D34" s="16"/>
      <c r="E34" s="16" t="s">
        <v>15</v>
      </c>
      <c r="F34" s="87">
        <v>0</v>
      </c>
      <c r="G34" s="87">
        <f>G32-G33</f>
        <v>0</v>
      </c>
      <c r="H34" s="87">
        <f>H32-H33</f>
        <v>0</v>
      </c>
      <c r="I34" s="87">
        <f>I32-I33</f>
        <v>0</v>
      </c>
    </row>
    <row r="35" spans="1:9" s="2" customFormat="1" ht="13.5">
      <c r="A35" s="145"/>
      <c r="B35" s="144" t="s">
        <v>142</v>
      </c>
      <c r="C35" s="144" t="s">
        <v>142</v>
      </c>
      <c r="D35" s="16"/>
      <c r="E35" s="16" t="s">
        <v>13</v>
      </c>
      <c r="F35" s="87">
        <v>0</v>
      </c>
      <c r="G35" s="87">
        <v>0</v>
      </c>
      <c r="H35" s="87">
        <v>0</v>
      </c>
      <c r="I35" s="87">
        <f>G35+H35</f>
        <v>0</v>
      </c>
    </row>
    <row r="36" spans="1:9" s="2" customFormat="1" ht="13.5">
      <c r="A36" s="145"/>
      <c r="B36" s="145"/>
      <c r="C36" s="145"/>
      <c r="D36" s="16"/>
      <c r="E36" s="16" t="s">
        <v>14</v>
      </c>
      <c r="F36" s="87">
        <v>0</v>
      </c>
      <c r="G36" s="87">
        <v>0</v>
      </c>
      <c r="H36" s="87">
        <v>0</v>
      </c>
      <c r="I36" s="87">
        <f t="shared" ref="I36" si="8">G36+H36</f>
        <v>0</v>
      </c>
    </row>
    <row r="37" spans="1:9" s="2" customFormat="1" ht="13.5">
      <c r="A37" s="145"/>
      <c r="B37" s="145"/>
      <c r="C37" s="146"/>
      <c r="D37" s="16"/>
      <c r="E37" s="16" t="s">
        <v>15</v>
      </c>
      <c r="F37" s="87">
        <v>0</v>
      </c>
      <c r="G37" s="87">
        <f>G35-G36</f>
        <v>0</v>
      </c>
      <c r="H37" s="87">
        <f>H35-H36</f>
        <v>0</v>
      </c>
      <c r="I37" s="87">
        <f>I35-I36</f>
        <v>0</v>
      </c>
    </row>
    <row r="38" spans="1:9" s="2" customFormat="1" ht="13.5" customHeight="1">
      <c r="A38" s="145"/>
      <c r="B38" s="145"/>
      <c r="C38" s="144" t="s">
        <v>140</v>
      </c>
      <c r="D38" s="16"/>
      <c r="E38" s="16" t="s">
        <v>13</v>
      </c>
      <c r="F38" s="87">
        <v>0</v>
      </c>
      <c r="G38" s="87">
        <f>G35</f>
        <v>0</v>
      </c>
      <c r="H38" s="87">
        <f>H35</f>
        <v>0</v>
      </c>
      <c r="I38" s="87">
        <f>G38+H38</f>
        <v>0</v>
      </c>
    </row>
    <row r="39" spans="1:9" s="2" customFormat="1" ht="13.5">
      <c r="A39" s="145"/>
      <c r="B39" s="145"/>
      <c r="C39" s="145"/>
      <c r="D39" s="16"/>
      <c r="E39" s="16" t="s">
        <v>14</v>
      </c>
      <c r="F39" s="87">
        <v>0</v>
      </c>
      <c r="G39" s="87">
        <f>G36</f>
        <v>0</v>
      </c>
      <c r="H39" s="87">
        <f>H36</f>
        <v>0</v>
      </c>
      <c r="I39" s="87">
        <f t="shared" ref="I39" si="9">G39+H39</f>
        <v>0</v>
      </c>
    </row>
    <row r="40" spans="1:9" s="2" customFormat="1" ht="13.5">
      <c r="A40" s="145"/>
      <c r="B40" s="146"/>
      <c r="C40" s="146"/>
      <c r="D40" s="16"/>
      <c r="E40" s="16" t="s">
        <v>15</v>
      </c>
      <c r="F40" s="87">
        <v>0</v>
      </c>
      <c r="G40" s="87">
        <f>G38-G39</f>
        <v>0</v>
      </c>
      <c r="H40" s="87">
        <f>H38-H39</f>
        <v>0</v>
      </c>
      <c r="I40" s="87">
        <f>I38-I39</f>
        <v>0</v>
      </c>
    </row>
    <row r="41" spans="1:9" s="2" customFormat="1" ht="13.5">
      <c r="A41" s="145"/>
      <c r="B41" s="138" t="s">
        <v>141</v>
      </c>
      <c r="C41" s="147"/>
      <c r="D41" s="16"/>
      <c r="E41" s="16" t="s">
        <v>13</v>
      </c>
      <c r="F41" s="87">
        <v>0</v>
      </c>
      <c r="G41" s="87">
        <f t="shared" ref="G41:I42" si="10">G32+G38</f>
        <v>0</v>
      </c>
      <c r="H41" s="87">
        <f t="shared" si="10"/>
        <v>0</v>
      </c>
      <c r="I41" s="87">
        <f t="shared" si="10"/>
        <v>0</v>
      </c>
    </row>
    <row r="42" spans="1:9" s="2" customFormat="1" ht="13.5">
      <c r="A42" s="145"/>
      <c r="B42" s="140"/>
      <c r="C42" s="148"/>
      <c r="D42" s="16"/>
      <c r="E42" s="16" t="s">
        <v>14</v>
      </c>
      <c r="F42" s="87">
        <v>0</v>
      </c>
      <c r="G42" s="87">
        <f t="shared" si="10"/>
        <v>0</v>
      </c>
      <c r="H42" s="87">
        <f t="shared" si="10"/>
        <v>0</v>
      </c>
      <c r="I42" s="87">
        <f t="shared" si="10"/>
        <v>0</v>
      </c>
    </row>
    <row r="43" spans="1:9" s="2" customFormat="1" ht="13.5">
      <c r="A43" s="146"/>
      <c r="B43" s="142"/>
      <c r="C43" s="149"/>
      <c r="D43" s="16"/>
      <c r="E43" s="16" t="s">
        <v>15</v>
      </c>
      <c r="F43" s="87">
        <v>0</v>
      </c>
      <c r="G43" s="87">
        <f>G41-G42</f>
        <v>0</v>
      </c>
      <c r="H43" s="87">
        <f>H41-H42</f>
        <v>0</v>
      </c>
      <c r="I43" s="87">
        <f>I41-I42</f>
        <v>0</v>
      </c>
    </row>
    <row r="44" spans="1:9" s="2" customFormat="1" ht="13.5">
      <c r="A44" s="144" t="s">
        <v>143</v>
      </c>
      <c r="B44" s="62"/>
      <c r="C44" s="144" t="s">
        <v>144</v>
      </c>
      <c r="D44" s="16"/>
      <c r="E44" s="16" t="s">
        <v>13</v>
      </c>
      <c r="F44" s="92">
        <v>0</v>
      </c>
      <c r="G44" s="96">
        <v>31442000</v>
      </c>
      <c r="H44" s="87">
        <v>0</v>
      </c>
      <c r="I44" s="17">
        <f>G44+H44</f>
        <v>31442000</v>
      </c>
    </row>
    <row r="45" spans="1:9" s="2" customFormat="1" ht="13.5">
      <c r="A45" s="145"/>
      <c r="B45" s="63" t="s">
        <v>143</v>
      </c>
      <c r="C45" s="145"/>
      <c r="D45" s="16"/>
      <c r="E45" s="16" t="s">
        <v>14</v>
      </c>
      <c r="F45" s="92">
        <v>0</v>
      </c>
      <c r="G45" s="96">
        <v>10000000</v>
      </c>
      <c r="H45" s="87">
        <v>0</v>
      </c>
      <c r="I45" s="17">
        <f t="shared" ref="I45:I54" si="11">G45+H45</f>
        <v>10000000</v>
      </c>
    </row>
    <row r="46" spans="1:9" s="2" customFormat="1" ht="13.5">
      <c r="A46" s="145"/>
      <c r="B46" s="63"/>
      <c r="C46" s="146"/>
      <c r="D46" s="16"/>
      <c r="E46" s="16" t="s">
        <v>15</v>
      </c>
      <c r="F46" s="92">
        <f>F44-F45</f>
        <v>0</v>
      </c>
      <c r="G46" s="96">
        <f>G44-G45</f>
        <v>21442000</v>
      </c>
      <c r="H46" s="87">
        <f>H44-H45</f>
        <v>0</v>
      </c>
      <c r="I46" s="17">
        <f>I44-I45</f>
        <v>21442000</v>
      </c>
    </row>
    <row r="47" spans="1:9" s="2" customFormat="1" ht="13.5" customHeight="1">
      <c r="A47" s="145"/>
      <c r="B47" s="63"/>
      <c r="C47" s="144" t="s">
        <v>145</v>
      </c>
      <c r="D47" s="16"/>
      <c r="E47" s="16" t="s">
        <v>13</v>
      </c>
      <c r="F47" s="87">
        <v>0</v>
      </c>
      <c r="G47" s="17">
        <v>160000000</v>
      </c>
      <c r="H47" s="87">
        <v>0</v>
      </c>
      <c r="I47" s="17">
        <f>G47+H47</f>
        <v>160000000</v>
      </c>
    </row>
    <row r="48" spans="1:9" s="2" customFormat="1" ht="13.5">
      <c r="A48" s="145"/>
      <c r="B48" s="63"/>
      <c r="C48" s="145"/>
      <c r="D48" s="16"/>
      <c r="E48" s="16" t="s">
        <v>14</v>
      </c>
      <c r="F48" s="87">
        <v>0</v>
      </c>
      <c r="G48" s="17">
        <v>170000000</v>
      </c>
      <c r="H48" s="87">
        <v>0</v>
      </c>
      <c r="I48" s="17">
        <f t="shared" si="11"/>
        <v>170000000</v>
      </c>
    </row>
    <row r="49" spans="1:9" s="2" customFormat="1" ht="13.5">
      <c r="A49" s="145"/>
      <c r="B49" s="16"/>
      <c r="C49" s="146"/>
      <c r="D49" s="16"/>
      <c r="E49" s="16" t="s">
        <v>15</v>
      </c>
      <c r="F49" s="87">
        <v>0</v>
      </c>
      <c r="G49" s="96">
        <f>G47-G48</f>
        <v>-10000000</v>
      </c>
      <c r="H49" s="87">
        <f>H47-H48</f>
        <v>0</v>
      </c>
      <c r="I49" s="17">
        <f>I47-I48</f>
        <v>-10000000</v>
      </c>
    </row>
    <row r="50" spans="1:9" s="2" customFormat="1" ht="13.5">
      <c r="A50" s="145"/>
      <c r="B50" s="63"/>
      <c r="C50" s="144" t="s">
        <v>140</v>
      </c>
      <c r="D50" s="16"/>
      <c r="E50" s="16" t="s">
        <v>13</v>
      </c>
      <c r="F50" s="87">
        <v>0</v>
      </c>
      <c r="G50" s="17">
        <f>G44+G47</f>
        <v>191442000</v>
      </c>
      <c r="H50" s="87">
        <v>0</v>
      </c>
      <c r="I50" s="17">
        <f>G50+H50</f>
        <v>191442000</v>
      </c>
    </row>
    <row r="51" spans="1:9" s="2" customFormat="1" ht="13.5">
      <c r="A51" s="145"/>
      <c r="B51" s="63"/>
      <c r="C51" s="145"/>
      <c r="D51" s="16"/>
      <c r="E51" s="16" t="s">
        <v>14</v>
      </c>
      <c r="F51" s="87">
        <v>0</v>
      </c>
      <c r="G51" s="17">
        <f>G45+G48</f>
        <v>180000000</v>
      </c>
      <c r="H51" s="87">
        <v>0</v>
      </c>
      <c r="I51" s="17">
        <f t="shared" si="11"/>
        <v>180000000</v>
      </c>
    </row>
    <row r="52" spans="1:9" s="2" customFormat="1" ht="13.5">
      <c r="A52" s="145"/>
      <c r="B52" s="16"/>
      <c r="C52" s="146"/>
      <c r="D52" s="16"/>
      <c r="E52" s="16" t="s">
        <v>15</v>
      </c>
      <c r="F52" s="87">
        <v>0</v>
      </c>
      <c r="G52" s="17">
        <f>G50-G51</f>
        <v>11442000</v>
      </c>
      <c r="H52" s="87">
        <f>H50-H51</f>
        <v>0</v>
      </c>
      <c r="I52" s="17">
        <f>I50-I51</f>
        <v>11442000</v>
      </c>
    </row>
    <row r="53" spans="1:9" s="2" customFormat="1" ht="13.5">
      <c r="A53" s="145"/>
      <c r="B53" s="138" t="s">
        <v>141</v>
      </c>
      <c r="C53" s="147"/>
      <c r="D53" s="16"/>
      <c r="E53" s="16" t="s">
        <v>13</v>
      </c>
      <c r="F53" s="87">
        <v>0</v>
      </c>
      <c r="G53" s="17">
        <f>G50</f>
        <v>191442000</v>
      </c>
      <c r="H53" s="87">
        <f>H50</f>
        <v>0</v>
      </c>
      <c r="I53" s="17">
        <f>G53+H53</f>
        <v>191442000</v>
      </c>
    </row>
    <row r="54" spans="1:9" s="2" customFormat="1" ht="13.5">
      <c r="A54" s="145"/>
      <c r="B54" s="140"/>
      <c r="C54" s="148"/>
      <c r="D54" s="16"/>
      <c r="E54" s="16" t="s">
        <v>14</v>
      </c>
      <c r="F54" s="87">
        <v>0</v>
      </c>
      <c r="G54" s="17">
        <f>G51</f>
        <v>180000000</v>
      </c>
      <c r="H54" s="87">
        <f>H51</f>
        <v>0</v>
      </c>
      <c r="I54" s="17">
        <f t="shared" si="11"/>
        <v>180000000</v>
      </c>
    </row>
    <row r="55" spans="1:9" s="2" customFormat="1" ht="13.5">
      <c r="A55" s="146"/>
      <c r="B55" s="142"/>
      <c r="C55" s="149"/>
      <c r="D55" s="16"/>
      <c r="E55" s="16" t="s">
        <v>15</v>
      </c>
      <c r="F55" s="87">
        <v>0</v>
      </c>
      <c r="G55" s="17">
        <f>G53-G54</f>
        <v>11442000</v>
      </c>
      <c r="H55" s="87">
        <f>H53-H54</f>
        <v>0</v>
      </c>
      <c r="I55" s="17">
        <f>I53-I54</f>
        <v>11442000</v>
      </c>
    </row>
    <row r="56" spans="1:9" s="2" customFormat="1" ht="13.5">
      <c r="A56" s="144" t="s">
        <v>31</v>
      </c>
      <c r="B56" s="156" t="s">
        <v>31</v>
      </c>
      <c r="C56" s="161" t="s">
        <v>37</v>
      </c>
      <c r="D56" s="18"/>
      <c r="E56" s="18" t="s">
        <v>13</v>
      </c>
      <c r="F56" s="88">
        <v>0</v>
      </c>
      <c r="G56" s="19">
        <v>2000000</v>
      </c>
      <c r="H56" s="88">
        <v>0</v>
      </c>
      <c r="I56" s="19">
        <f>G56+H56</f>
        <v>2000000</v>
      </c>
    </row>
    <row r="57" spans="1:9" s="2" customFormat="1" ht="13.5">
      <c r="A57" s="145"/>
      <c r="B57" s="157"/>
      <c r="C57" s="162"/>
      <c r="D57" s="18"/>
      <c r="E57" s="18" t="s">
        <v>14</v>
      </c>
      <c r="F57" s="88">
        <v>0</v>
      </c>
      <c r="G57" s="19">
        <v>2409721</v>
      </c>
      <c r="H57" s="88">
        <v>0</v>
      </c>
      <c r="I57" s="19">
        <f>G57+H57</f>
        <v>2409721</v>
      </c>
    </row>
    <row r="58" spans="1:9" s="2" customFormat="1" ht="13.5">
      <c r="A58" s="145"/>
      <c r="B58" s="157"/>
      <c r="C58" s="163"/>
      <c r="D58" s="18"/>
      <c r="E58" s="18" t="s">
        <v>15</v>
      </c>
      <c r="F58" s="88">
        <v>0</v>
      </c>
      <c r="G58" s="19">
        <f>G56-G57</f>
        <v>-409721</v>
      </c>
      <c r="H58" s="88">
        <v>0</v>
      </c>
      <c r="I58" s="19">
        <f>I56-I57</f>
        <v>-409721</v>
      </c>
    </row>
    <row r="59" spans="1:9" s="2" customFormat="1" ht="13.5">
      <c r="A59" s="145"/>
      <c r="B59" s="157"/>
      <c r="C59" s="164" t="s">
        <v>146</v>
      </c>
      <c r="D59" s="16"/>
      <c r="E59" s="16" t="s">
        <v>13</v>
      </c>
      <c r="F59" s="87">
        <v>0</v>
      </c>
      <c r="G59" s="87">
        <v>0</v>
      </c>
      <c r="H59" s="87">
        <v>0</v>
      </c>
      <c r="I59" s="87">
        <f>G59+H59</f>
        <v>0</v>
      </c>
    </row>
    <row r="60" spans="1:9" s="2" customFormat="1" ht="13.5">
      <c r="A60" s="145"/>
      <c r="B60" s="157"/>
      <c r="C60" s="165"/>
      <c r="D60" s="16"/>
      <c r="E60" s="16" t="s">
        <v>14</v>
      </c>
      <c r="F60" s="87">
        <v>0</v>
      </c>
      <c r="G60" s="87">
        <v>0</v>
      </c>
      <c r="H60" s="87">
        <v>0</v>
      </c>
      <c r="I60" s="87">
        <f>G60+H60</f>
        <v>0</v>
      </c>
    </row>
    <row r="61" spans="1:9" s="2" customFormat="1" ht="13.5">
      <c r="A61" s="145"/>
      <c r="B61" s="157"/>
      <c r="C61" s="166"/>
      <c r="D61" s="16"/>
      <c r="E61" s="16" t="s">
        <v>15</v>
      </c>
      <c r="F61" s="87">
        <v>0</v>
      </c>
      <c r="G61" s="87">
        <v>0</v>
      </c>
      <c r="H61" s="87">
        <f>H59-H60</f>
        <v>0</v>
      </c>
      <c r="I61" s="87">
        <f>I59-I60</f>
        <v>0</v>
      </c>
    </row>
    <row r="62" spans="1:9" s="2" customFormat="1" ht="13.5">
      <c r="A62" s="145"/>
      <c r="B62" s="157"/>
      <c r="C62" s="156" t="s">
        <v>140</v>
      </c>
      <c r="D62" s="18"/>
      <c r="E62" s="18" t="s">
        <v>13</v>
      </c>
      <c r="F62" s="88">
        <v>0</v>
      </c>
      <c r="G62" s="19">
        <f>G56+G59</f>
        <v>2000000</v>
      </c>
      <c r="H62" s="88">
        <f t="shared" ref="H62:H67" si="12">H59</f>
        <v>0</v>
      </c>
      <c r="I62" s="19">
        <f t="shared" ref="I62:I69" si="13">G62+H62</f>
        <v>2000000</v>
      </c>
    </row>
    <row r="63" spans="1:9" s="2" customFormat="1" ht="13.5">
      <c r="A63" s="145"/>
      <c r="B63" s="157"/>
      <c r="C63" s="157"/>
      <c r="D63" s="18"/>
      <c r="E63" s="18" t="s">
        <v>14</v>
      </c>
      <c r="F63" s="88">
        <v>0</v>
      </c>
      <c r="G63" s="19">
        <f>G57+G60</f>
        <v>2409721</v>
      </c>
      <c r="H63" s="88">
        <f t="shared" si="12"/>
        <v>0</v>
      </c>
      <c r="I63" s="19">
        <f t="shared" si="13"/>
        <v>2409721</v>
      </c>
    </row>
    <row r="64" spans="1:9" s="2" customFormat="1" ht="13.5">
      <c r="A64" s="145"/>
      <c r="B64" s="158"/>
      <c r="C64" s="158"/>
      <c r="D64" s="18"/>
      <c r="E64" s="18" t="s">
        <v>15</v>
      </c>
      <c r="F64" s="88">
        <v>0</v>
      </c>
      <c r="G64" s="19">
        <f>G62-G63</f>
        <v>-409721</v>
      </c>
      <c r="H64" s="88">
        <f t="shared" si="12"/>
        <v>0</v>
      </c>
      <c r="I64" s="19">
        <f>I62-I63</f>
        <v>-409721</v>
      </c>
    </row>
    <row r="65" spans="1:9" s="2" customFormat="1" ht="13.5">
      <c r="A65" s="145"/>
      <c r="B65" s="138" t="s">
        <v>141</v>
      </c>
      <c r="C65" s="147"/>
      <c r="D65" s="16"/>
      <c r="E65" s="16" t="s">
        <v>13</v>
      </c>
      <c r="F65" s="87">
        <v>0</v>
      </c>
      <c r="G65" s="17">
        <f>G62</f>
        <v>2000000</v>
      </c>
      <c r="H65" s="87">
        <f t="shared" si="12"/>
        <v>0</v>
      </c>
      <c r="I65" s="17">
        <f t="shared" si="13"/>
        <v>2000000</v>
      </c>
    </row>
    <row r="66" spans="1:9" s="2" customFormat="1" ht="13.5">
      <c r="A66" s="145"/>
      <c r="B66" s="140"/>
      <c r="C66" s="148"/>
      <c r="D66" s="16"/>
      <c r="E66" s="16" t="s">
        <v>14</v>
      </c>
      <c r="F66" s="87">
        <v>0</v>
      </c>
      <c r="G66" s="17">
        <f>G63</f>
        <v>2409721</v>
      </c>
      <c r="H66" s="87">
        <f t="shared" si="12"/>
        <v>0</v>
      </c>
      <c r="I66" s="17">
        <f t="shared" si="13"/>
        <v>2409721</v>
      </c>
    </row>
    <row r="67" spans="1:9" s="2" customFormat="1" ht="13.5">
      <c r="A67" s="146"/>
      <c r="B67" s="142"/>
      <c r="C67" s="149"/>
      <c r="D67" s="16"/>
      <c r="E67" s="16" t="s">
        <v>15</v>
      </c>
      <c r="F67" s="87">
        <v>0</v>
      </c>
      <c r="G67" s="17">
        <f>G64</f>
        <v>-409721</v>
      </c>
      <c r="H67" s="87">
        <f t="shared" si="12"/>
        <v>0</v>
      </c>
      <c r="I67" s="17">
        <f>I65-I66</f>
        <v>-409721</v>
      </c>
    </row>
    <row r="68" spans="1:9" s="2" customFormat="1" ht="13.5">
      <c r="A68" s="144" t="s">
        <v>32</v>
      </c>
      <c r="B68" s="156" t="s">
        <v>32</v>
      </c>
      <c r="C68" s="161" t="s">
        <v>147</v>
      </c>
      <c r="D68" s="18"/>
      <c r="E68" s="18" t="s">
        <v>13</v>
      </c>
      <c r="F68" s="88">
        <v>0</v>
      </c>
      <c r="G68" s="88">
        <v>0</v>
      </c>
      <c r="H68" s="88">
        <v>0</v>
      </c>
      <c r="I68" s="88">
        <f t="shared" si="13"/>
        <v>0</v>
      </c>
    </row>
    <row r="69" spans="1:9" s="2" customFormat="1" ht="13.5">
      <c r="A69" s="145"/>
      <c r="B69" s="157"/>
      <c r="C69" s="162"/>
      <c r="D69" s="18"/>
      <c r="E69" s="18" t="s">
        <v>14</v>
      </c>
      <c r="F69" s="88">
        <v>0</v>
      </c>
      <c r="G69" s="88">
        <v>0</v>
      </c>
      <c r="H69" s="88">
        <v>0</v>
      </c>
      <c r="I69" s="88">
        <f t="shared" si="13"/>
        <v>0</v>
      </c>
    </row>
    <row r="70" spans="1:9" s="2" customFormat="1" ht="13.5">
      <c r="A70" s="145"/>
      <c r="B70" s="157"/>
      <c r="C70" s="163"/>
      <c r="D70" s="18"/>
      <c r="E70" s="18" t="s">
        <v>15</v>
      </c>
      <c r="F70" s="88">
        <v>0</v>
      </c>
      <c r="G70" s="88">
        <f>G68-G69</f>
        <v>0</v>
      </c>
      <c r="H70" s="88">
        <v>0</v>
      </c>
      <c r="I70" s="88">
        <f>I68-I69</f>
        <v>0</v>
      </c>
    </row>
    <row r="71" spans="1:9" s="2" customFormat="1" ht="13.5">
      <c r="A71" s="145"/>
      <c r="B71" s="157"/>
      <c r="C71" s="164" t="s">
        <v>149</v>
      </c>
      <c r="D71" s="16"/>
      <c r="E71" s="16" t="s">
        <v>13</v>
      </c>
      <c r="F71" s="87">
        <v>0</v>
      </c>
      <c r="G71" s="87">
        <v>0</v>
      </c>
      <c r="H71" s="87">
        <v>0</v>
      </c>
      <c r="I71" s="87">
        <f>F71+G71+H71</f>
        <v>0</v>
      </c>
    </row>
    <row r="72" spans="1:9" s="2" customFormat="1" ht="13.5">
      <c r="A72" s="145"/>
      <c r="B72" s="157"/>
      <c r="C72" s="165"/>
      <c r="D72" s="16"/>
      <c r="E72" s="16" t="s">
        <v>14</v>
      </c>
      <c r="F72" s="87">
        <v>0</v>
      </c>
      <c r="G72" s="17">
        <v>7762</v>
      </c>
      <c r="H72" s="87">
        <v>0</v>
      </c>
      <c r="I72" s="17">
        <f>F72+G72+H72</f>
        <v>7762</v>
      </c>
    </row>
    <row r="73" spans="1:9" s="2" customFormat="1" ht="13.5">
      <c r="A73" s="145"/>
      <c r="B73" s="157"/>
      <c r="C73" s="166"/>
      <c r="D73" s="16"/>
      <c r="E73" s="16" t="s">
        <v>15</v>
      </c>
      <c r="F73" s="87">
        <v>0</v>
      </c>
      <c r="G73" s="17">
        <f>G71-G72</f>
        <v>-7762</v>
      </c>
      <c r="H73" s="87">
        <v>0</v>
      </c>
      <c r="I73" s="17">
        <f>I71-I72</f>
        <v>-7762</v>
      </c>
    </row>
    <row r="74" spans="1:9" s="2" customFormat="1" ht="13.5">
      <c r="A74" s="145"/>
      <c r="B74" s="157"/>
      <c r="C74" s="161" t="s">
        <v>148</v>
      </c>
      <c r="D74" s="18"/>
      <c r="E74" s="18" t="s">
        <v>13</v>
      </c>
      <c r="F74" s="88">
        <v>0</v>
      </c>
      <c r="G74" s="88">
        <f>G68+G71</f>
        <v>0</v>
      </c>
      <c r="H74" s="88">
        <f>H68+H71</f>
        <v>0</v>
      </c>
      <c r="I74" s="88">
        <f t="shared" ref="I74:I77" si="14">G74+H74</f>
        <v>0</v>
      </c>
    </row>
    <row r="75" spans="1:9" s="2" customFormat="1" ht="13.5">
      <c r="A75" s="145"/>
      <c r="B75" s="157"/>
      <c r="C75" s="162"/>
      <c r="D75" s="18"/>
      <c r="E75" s="18" t="s">
        <v>14</v>
      </c>
      <c r="F75" s="88">
        <v>0</v>
      </c>
      <c r="G75" s="19">
        <v>15440</v>
      </c>
      <c r="H75" s="88">
        <f>H69+H72</f>
        <v>0</v>
      </c>
      <c r="I75" s="19">
        <f t="shared" si="14"/>
        <v>15440</v>
      </c>
    </row>
    <row r="76" spans="1:9" s="2" customFormat="1" ht="13.5">
      <c r="A76" s="145"/>
      <c r="B76" s="158"/>
      <c r="C76" s="163"/>
      <c r="D76" s="18"/>
      <c r="E76" s="18" t="s">
        <v>15</v>
      </c>
      <c r="F76" s="88">
        <v>0</v>
      </c>
      <c r="G76" s="19">
        <f>G74-G75</f>
        <v>-15440</v>
      </c>
      <c r="H76" s="88">
        <f>H74-H75</f>
        <v>0</v>
      </c>
      <c r="I76" s="19">
        <f>I74-I75</f>
        <v>-15440</v>
      </c>
    </row>
    <row r="77" spans="1:9" s="2" customFormat="1" ht="13.5">
      <c r="A77" s="145"/>
      <c r="B77" s="164"/>
      <c r="C77" s="144" t="s">
        <v>140</v>
      </c>
      <c r="D77" s="16"/>
      <c r="E77" s="16" t="s">
        <v>13</v>
      </c>
      <c r="F77" s="87">
        <v>0</v>
      </c>
      <c r="G77" s="87">
        <f>G68+G71+G74</f>
        <v>0</v>
      </c>
      <c r="H77" s="87">
        <v>0</v>
      </c>
      <c r="I77" s="87">
        <f t="shared" si="14"/>
        <v>0</v>
      </c>
    </row>
    <row r="78" spans="1:9" s="2" customFormat="1" ht="13.5">
      <c r="A78" s="145"/>
      <c r="B78" s="165"/>
      <c r="C78" s="145"/>
      <c r="D78" s="16"/>
      <c r="E78" s="16" t="s">
        <v>14</v>
      </c>
      <c r="F78" s="87">
        <v>0</v>
      </c>
      <c r="G78" s="17">
        <f>G69+G72+G75</f>
        <v>23202</v>
      </c>
      <c r="H78" s="87">
        <v>0</v>
      </c>
      <c r="I78" s="17">
        <f>I70+I72+I75</f>
        <v>23202</v>
      </c>
    </row>
    <row r="79" spans="1:9" s="2" customFormat="1" ht="13.5">
      <c r="A79" s="146"/>
      <c r="B79" s="166"/>
      <c r="C79" s="146"/>
      <c r="D79" s="16"/>
      <c r="E79" s="16" t="s">
        <v>15</v>
      </c>
      <c r="F79" s="87">
        <v>0</v>
      </c>
      <c r="G79" s="17">
        <f>G77-G78</f>
        <v>-23202</v>
      </c>
      <c r="H79" s="87">
        <v>0</v>
      </c>
      <c r="I79" s="17">
        <f>I77-I78</f>
        <v>-23202</v>
      </c>
    </row>
    <row r="80" spans="1:9" s="2" customFormat="1" ht="13.5">
      <c r="A80" s="78"/>
      <c r="B80" s="138" t="s">
        <v>141</v>
      </c>
      <c r="C80" s="139"/>
      <c r="D80" s="79"/>
      <c r="E80" s="16" t="s">
        <v>13</v>
      </c>
      <c r="F80" s="87">
        <v>0</v>
      </c>
      <c r="G80" s="87">
        <f>G77</f>
        <v>0</v>
      </c>
      <c r="H80" s="87">
        <v>0</v>
      </c>
      <c r="I80" s="87">
        <f>I77</f>
        <v>0</v>
      </c>
    </row>
    <row r="81" spans="1:9" s="2" customFormat="1" ht="13.5">
      <c r="A81" s="78"/>
      <c r="B81" s="140"/>
      <c r="C81" s="141"/>
      <c r="D81" s="79"/>
      <c r="E81" s="16" t="s">
        <v>14</v>
      </c>
      <c r="F81" s="87">
        <v>0</v>
      </c>
      <c r="G81" s="17">
        <f>G78</f>
        <v>23202</v>
      </c>
      <c r="H81" s="87">
        <v>0</v>
      </c>
      <c r="I81" s="17">
        <f>I78</f>
        <v>23202</v>
      </c>
    </row>
    <row r="82" spans="1:9" s="2" customFormat="1" ht="13.5">
      <c r="A82" s="78"/>
      <c r="B82" s="142"/>
      <c r="C82" s="143"/>
      <c r="D82" s="79"/>
      <c r="E82" s="16" t="s">
        <v>15</v>
      </c>
      <c r="F82" s="87">
        <v>0</v>
      </c>
      <c r="G82" s="17">
        <f>G80-G81</f>
        <v>-23202</v>
      </c>
      <c r="H82" s="87">
        <f>H80-H81</f>
        <v>0</v>
      </c>
      <c r="I82" s="17">
        <f>I80-I81</f>
        <v>-23202</v>
      </c>
    </row>
    <row r="83" spans="1:9" s="2" customFormat="1" ht="13.5">
      <c r="A83" s="173" t="s">
        <v>29</v>
      </c>
      <c r="B83" s="174"/>
      <c r="C83" s="174"/>
      <c r="D83" s="175"/>
      <c r="E83" s="20" t="s">
        <v>13</v>
      </c>
      <c r="F83" s="93">
        <v>0</v>
      </c>
      <c r="G83" s="21">
        <f>G11+G20+G41+G53+G65+G80</f>
        <v>204722000</v>
      </c>
      <c r="H83" s="93">
        <f>H20+H32+H65+H77</f>
        <v>0</v>
      </c>
      <c r="I83" s="21">
        <f>I11+I20+I41+I53+I65+I80</f>
        <v>204722000</v>
      </c>
    </row>
    <row r="84" spans="1:9" s="2" customFormat="1" ht="13.5">
      <c r="A84" s="176"/>
      <c r="B84" s="177"/>
      <c r="C84" s="177"/>
      <c r="D84" s="178"/>
      <c r="E84" s="22" t="s">
        <v>14</v>
      </c>
      <c r="F84" s="94">
        <v>0</v>
      </c>
      <c r="G84" s="21">
        <f>G12+G21+G42+G54+G66+G81</f>
        <v>193212923</v>
      </c>
      <c r="H84" s="94">
        <f>H21+H33+H66+H78</f>
        <v>0</v>
      </c>
      <c r="I84" s="21">
        <f>I12+I21+I42+I54+I66+I81</f>
        <v>193212923</v>
      </c>
    </row>
    <row r="85" spans="1:9" s="2" customFormat="1" ht="13.5">
      <c r="A85" s="179"/>
      <c r="B85" s="180"/>
      <c r="C85" s="180"/>
      <c r="D85" s="181"/>
      <c r="E85" s="22" t="s">
        <v>15</v>
      </c>
      <c r="F85" s="94">
        <v>0</v>
      </c>
      <c r="G85" s="23">
        <f>G83-G84</f>
        <v>11509077</v>
      </c>
      <c r="H85" s="94">
        <f>H83-H84</f>
        <v>0</v>
      </c>
      <c r="I85" s="23">
        <f>I83-I84</f>
        <v>11509077</v>
      </c>
    </row>
  </sheetData>
  <mergeCells count="49">
    <mergeCell ref="C8:C10"/>
    <mergeCell ref="E3:E4"/>
    <mergeCell ref="F3:F4"/>
    <mergeCell ref="G3:G4"/>
    <mergeCell ref="A83:D85"/>
    <mergeCell ref="C71:C73"/>
    <mergeCell ref="C74:C76"/>
    <mergeCell ref="B14:B19"/>
    <mergeCell ref="B23:B31"/>
    <mergeCell ref="B32:B34"/>
    <mergeCell ref="B77:B79"/>
    <mergeCell ref="C77:C79"/>
    <mergeCell ref="A14:A22"/>
    <mergeCell ref="C62:C64"/>
    <mergeCell ref="C68:C70"/>
    <mergeCell ref="A56:A67"/>
    <mergeCell ref="A1:F1"/>
    <mergeCell ref="A2:I2"/>
    <mergeCell ref="C56:C58"/>
    <mergeCell ref="C59:C61"/>
    <mergeCell ref="C32:C34"/>
    <mergeCell ref="C17:C19"/>
    <mergeCell ref="C29:C31"/>
    <mergeCell ref="C14:C16"/>
    <mergeCell ref="C23:C25"/>
    <mergeCell ref="C26:C28"/>
    <mergeCell ref="I3:I4"/>
    <mergeCell ref="A3:D3"/>
    <mergeCell ref="H3:H4"/>
    <mergeCell ref="A5:A13"/>
    <mergeCell ref="C5:C7"/>
    <mergeCell ref="B5:B10"/>
    <mergeCell ref="B11:C13"/>
    <mergeCell ref="C35:C37"/>
    <mergeCell ref="C38:C40"/>
    <mergeCell ref="A68:A79"/>
    <mergeCell ref="B56:B64"/>
    <mergeCell ref="B68:B76"/>
    <mergeCell ref="B35:B40"/>
    <mergeCell ref="B41:C43"/>
    <mergeCell ref="A23:A43"/>
    <mergeCell ref="C47:C49"/>
    <mergeCell ref="C44:C46"/>
    <mergeCell ref="B65:C67"/>
    <mergeCell ref="B80:C82"/>
    <mergeCell ref="C50:C52"/>
    <mergeCell ref="B53:C55"/>
    <mergeCell ref="A44:A55"/>
    <mergeCell ref="B20:C22"/>
  </mergeCells>
  <phoneticPr fontId="3" type="noConversion"/>
  <printOptions horizontalCentered="1"/>
  <pageMargins left="0.7" right="0.7" top="0.75" bottom="0.75" header="0.3" footer="0.3"/>
  <pageSetup paperSize="9" scale="9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144"/>
  <sheetViews>
    <sheetView view="pageBreakPreview" topLeftCell="A85" zoomScale="90" zoomScaleNormal="100" zoomScaleSheetLayoutView="90" workbookViewId="0">
      <selection activeCell="G6" sqref="G6"/>
    </sheetView>
  </sheetViews>
  <sheetFormatPr defaultColWidth="8.88671875" defaultRowHeight="16.5"/>
  <cols>
    <col min="1" max="1" width="5.21875" style="10" customWidth="1"/>
    <col min="2" max="2" width="10.33203125" style="10" customWidth="1"/>
    <col min="3" max="3" width="11.6640625" style="10" customWidth="1"/>
    <col min="4" max="4" width="1.44140625" style="10" hidden="1" customWidth="1"/>
    <col min="5" max="5" width="6.109375" style="10" customWidth="1"/>
    <col min="6" max="9" width="12.77734375" style="10" customWidth="1"/>
    <col min="10" max="16384" width="8.88671875" style="10"/>
  </cols>
  <sheetData>
    <row r="1" spans="1:31" s="9" customFormat="1" ht="30" customHeight="1">
      <c r="A1" s="182" t="s">
        <v>3</v>
      </c>
      <c r="B1" s="182"/>
      <c r="C1" s="182"/>
      <c r="D1" s="182"/>
      <c r="E1" s="182"/>
      <c r="F1" s="182"/>
      <c r="G1" s="24"/>
      <c r="H1" s="24"/>
      <c r="I1" s="24"/>
      <c r="J1" s="7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1" s="9" customFormat="1" ht="16.5" customHeight="1">
      <c r="A2" s="182" t="str">
        <f>'1.세입결산서'!A2:I2</f>
        <v>기간 : 2024년 1월 1일 ~ 2024년 12월 31일                                                                                    (단위: 원)</v>
      </c>
      <c r="B2" s="182"/>
      <c r="C2" s="182"/>
      <c r="D2" s="182"/>
      <c r="E2" s="182"/>
      <c r="F2" s="182"/>
      <c r="G2" s="182"/>
      <c r="H2" s="182"/>
      <c r="I2" s="182"/>
      <c r="J2" s="7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1" s="2" customFormat="1" ht="13.5">
      <c r="A3" s="185" t="s">
        <v>4</v>
      </c>
      <c r="B3" s="186"/>
      <c r="C3" s="186"/>
      <c r="D3" s="187"/>
      <c r="E3" s="183" t="s">
        <v>5</v>
      </c>
      <c r="F3" s="183" t="s">
        <v>6</v>
      </c>
      <c r="G3" s="183" t="s">
        <v>7</v>
      </c>
      <c r="H3" s="183" t="s">
        <v>8</v>
      </c>
      <c r="I3" s="183" t="s">
        <v>9</v>
      </c>
    </row>
    <row r="4" spans="1:31" s="2" customFormat="1" ht="13.5">
      <c r="A4" s="80" t="s">
        <v>36</v>
      </c>
      <c r="B4" s="80" t="s">
        <v>10</v>
      </c>
      <c r="C4" s="80" t="s">
        <v>11</v>
      </c>
      <c r="D4" s="80"/>
      <c r="E4" s="184"/>
      <c r="F4" s="184"/>
      <c r="G4" s="184"/>
      <c r="H4" s="184"/>
      <c r="I4" s="184"/>
    </row>
    <row r="5" spans="1:31" s="2" customFormat="1" ht="13.5">
      <c r="A5" s="144" t="s">
        <v>125</v>
      </c>
      <c r="B5" s="156" t="s">
        <v>17</v>
      </c>
      <c r="C5" s="144" t="s">
        <v>12</v>
      </c>
      <c r="D5" s="14"/>
      <c r="E5" s="14" t="s">
        <v>13</v>
      </c>
      <c r="F5" s="86">
        <v>0</v>
      </c>
      <c r="G5" s="15">
        <v>115731000</v>
      </c>
      <c r="H5" s="86">
        <v>0</v>
      </c>
      <c r="I5" s="15">
        <f t="shared" ref="I5:I47" si="0">G5</f>
        <v>115731000</v>
      </c>
    </row>
    <row r="6" spans="1:31" s="2" customFormat="1" ht="13.5">
      <c r="A6" s="145"/>
      <c r="B6" s="157"/>
      <c r="C6" s="145"/>
      <c r="D6" s="16"/>
      <c r="E6" s="16" t="s">
        <v>14</v>
      </c>
      <c r="F6" s="87">
        <v>0</v>
      </c>
      <c r="G6" s="17">
        <v>118937820</v>
      </c>
      <c r="H6" s="87">
        <v>0</v>
      </c>
      <c r="I6" s="17">
        <f t="shared" si="0"/>
        <v>118937820</v>
      </c>
    </row>
    <row r="7" spans="1:31" s="2" customFormat="1" ht="13.5">
      <c r="A7" s="145"/>
      <c r="B7" s="157"/>
      <c r="C7" s="146"/>
      <c r="D7" s="16"/>
      <c r="E7" s="16" t="s">
        <v>15</v>
      </c>
      <c r="F7" s="87">
        <v>0</v>
      </c>
      <c r="G7" s="17">
        <f>G5-G6</f>
        <v>-3206820</v>
      </c>
      <c r="H7" s="87">
        <v>0</v>
      </c>
      <c r="I7" s="17">
        <f>I5-I6</f>
        <v>-3206820</v>
      </c>
    </row>
    <row r="8" spans="1:31" s="2" customFormat="1" ht="13.5">
      <c r="A8" s="145"/>
      <c r="B8" s="157"/>
      <c r="C8" s="144" t="s">
        <v>150</v>
      </c>
      <c r="D8" s="16"/>
      <c r="E8" s="14" t="s">
        <v>13</v>
      </c>
      <c r="F8" s="87">
        <v>0</v>
      </c>
      <c r="G8" s="87">
        <v>7423000</v>
      </c>
      <c r="H8" s="87">
        <v>0</v>
      </c>
      <c r="I8" s="87">
        <f>G8</f>
        <v>7423000</v>
      </c>
    </row>
    <row r="9" spans="1:31" s="2" customFormat="1" ht="13.5">
      <c r="A9" s="145"/>
      <c r="B9" s="157"/>
      <c r="C9" s="145"/>
      <c r="D9" s="16"/>
      <c r="E9" s="16" t="s">
        <v>14</v>
      </c>
      <c r="F9" s="87">
        <v>0</v>
      </c>
      <c r="G9" s="87">
        <v>7388640</v>
      </c>
      <c r="H9" s="87">
        <v>0</v>
      </c>
      <c r="I9" s="87">
        <f>G9</f>
        <v>7388640</v>
      </c>
    </row>
    <row r="10" spans="1:31" s="2" customFormat="1" ht="13.5">
      <c r="A10" s="145"/>
      <c r="B10" s="157"/>
      <c r="C10" s="146"/>
      <c r="D10" s="16"/>
      <c r="E10" s="16" t="s">
        <v>15</v>
      </c>
      <c r="F10" s="87">
        <v>0</v>
      </c>
      <c r="G10" s="87">
        <f>G8-G9</f>
        <v>34360</v>
      </c>
      <c r="H10" s="87">
        <v>0</v>
      </c>
      <c r="I10" s="87">
        <f>I8-I9</f>
        <v>34360</v>
      </c>
    </row>
    <row r="11" spans="1:31" s="2" customFormat="1" ht="13.5">
      <c r="A11" s="145"/>
      <c r="B11" s="157"/>
      <c r="C11" s="156" t="s">
        <v>16</v>
      </c>
      <c r="D11" s="18"/>
      <c r="E11" s="18" t="s">
        <v>13</v>
      </c>
      <c r="F11" s="88">
        <v>0</v>
      </c>
      <c r="G11" s="19">
        <v>1500000</v>
      </c>
      <c r="H11" s="88">
        <v>0</v>
      </c>
      <c r="I11" s="19">
        <f t="shared" si="0"/>
        <v>1500000</v>
      </c>
    </row>
    <row r="12" spans="1:31" s="2" customFormat="1" ht="13.5">
      <c r="A12" s="145"/>
      <c r="B12" s="157"/>
      <c r="C12" s="157"/>
      <c r="D12" s="18"/>
      <c r="E12" s="18" t="s">
        <v>14</v>
      </c>
      <c r="F12" s="88">
        <v>0</v>
      </c>
      <c r="G12" s="88">
        <v>0</v>
      </c>
      <c r="H12" s="88">
        <v>0</v>
      </c>
      <c r="I12" s="88">
        <f t="shared" si="0"/>
        <v>0</v>
      </c>
    </row>
    <row r="13" spans="1:31" s="2" customFormat="1" ht="13.5">
      <c r="A13" s="145"/>
      <c r="B13" s="157"/>
      <c r="C13" s="158"/>
      <c r="D13" s="18"/>
      <c r="E13" s="18" t="s">
        <v>15</v>
      </c>
      <c r="F13" s="88">
        <v>0</v>
      </c>
      <c r="G13" s="88">
        <f>G11-G12</f>
        <v>1500000</v>
      </c>
      <c r="H13" s="88">
        <v>0</v>
      </c>
      <c r="I13" s="88">
        <f>I11-I12</f>
        <v>1500000</v>
      </c>
    </row>
    <row r="14" spans="1:31" s="2" customFormat="1" ht="15" customHeight="1">
      <c r="A14" s="145"/>
      <c r="B14" s="157"/>
      <c r="C14" s="156" t="s">
        <v>151</v>
      </c>
      <c r="D14" s="18"/>
      <c r="E14" s="14" t="s">
        <v>13</v>
      </c>
      <c r="F14" s="88">
        <v>0</v>
      </c>
      <c r="G14" s="19">
        <v>9568000</v>
      </c>
      <c r="H14" s="88">
        <v>0</v>
      </c>
      <c r="I14" s="19">
        <f>G14</f>
        <v>9568000</v>
      </c>
    </row>
    <row r="15" spans="1:31" s="2" customFormat="1" ht="13.5">
      <c r="A15" s="145"/>
      <c r="B15" s="157"/>
      <c r="C15" s="157"/>
      <c r="D15" s="18"/>
      <c r="E15" s="16" t="s">
        <v>14</v>
      </c>
      <c r="F15" s="88">
        <v>0</v>
      </c>
      <c r="G15" s="19">
        <v>8347210</v>
      </c>
      <c r="H15" s="88">
        <v>0</v>
      </c>
      <c r="I15" s="19">
        <f>G15</f>
        <v>8347210</v>
      </c>
    </row>
    <row r="16" spans="1:31" s="2" customFormat="1" ht="13.5">
      <c r="A16" s="145"/>
      <c r="B16" s="157"/>
      <c r="C16" s="158"/>
      <c r="D16" s="18"/>
      <c r="E16" s="16" t="s">
        <v>15</v>
      </c>
      <c r="F16" s="88">
        <v>0</v>
      </c>
      <c r="G16" s="19">
        <f>G14-G15</f>
        <v>1220790</v>
      </c>
      <c r="H16" s="88">
        <v>0</v>
      </c>
      <c r="I16" s="19">
        <f>I14-I15</f>
        <v>1220790</v>
      </c>
    </row>
    <row r="17" spans="1:9" s="2" customFormat="1" ht="13.5" customHeight="1">
      <c r="A17" s="145"/>
      <c r="B17" s="157"/>
      <c r="C17" s="157" t="s">
        <v>152</v>
      </c>
      <c r="D17" s="18"/>
      <c r="E17" s="14" t="s">
        <v>13</v>
      </c>
      <c r="F17" s="88">
        <v>0</v>
      </c>
      <c r="G17" s="19">
        <v>12410000</v>
      </c>
      <c r="H17" s="88">
        <v>0</v>
      </c>
      <c r="I17" s="19">
        <f>G17</f>
        <v>12410000</v>
      </c>
    </row>
    <row r="18" spans="1:9" s="2" customFormat="1" ht="13.5">
      <c r="A18" s="145"/>
      <c r="B18" s="157"/>
      <c r="C18" s="157"/>
      <c r="D18" s="18"/>
      <c r="E18" s="16" t="s">
        <v>14</v>
      </c>
      <c r="F18" s="88">
        <v>0</v>
      </c>
      <c r="G18" s="19">
        <v>15737490</v>
      </c>
      <c r="H18" s="88">
        <v>0</v>
      </c>
      <c r="I18" s="19">
        <f>G18</f>
        <v>15737490</v>
      </c>
    </row>
    <row r="19" spans="1:9" s="2" customFormat="1" ht="13.5">
      <c r="A19" s="145"/>
      <c r="B19" s="157"/>
      <c r="C19" s="158"/>
      <c r="D19" s="18"/>
      <c r="E19" s="16" t="s">
        <v>15</v>
      </c>
      <c r="F19" s="88">
        <v>0</v>
      </c>
      <c r="G19" s="19">
        <f>G17-G18</f>
        <v>-3327490</v>
      </c>
      <c r="H19" s="88">
        <v>0</v>
      </c>
      <c r="I19" s="19">
        <f>I17-I18</f>
        <v>-3327490</v>
      </c>
    </row>
    <row r="20" spans="1:9" s="2" customFormat="1" ht="13.5">
      <c r="A20" s="145"/>
      <c r="B20" s="157"/>
      <c r="C20" s="144" t="s">
        <v>33</v>
      </c>
      <c r="D20" s="16"/>
      <c r="E20" s="16" t="s">
        <v>13</v>
      </c>
      <c r="F20" s="87">
        <v>0</v>
      </c>
      <c r="G20" s="17">
        <v>600000</v>
      </c>
      <c r="H20" s="87">
        <v>0</v>
      </c>
      <c r="I20" s="17">
        <f t="shared" si="0"/>
        <v>600000</v>
      </c>
    </row>
    <row r="21" spans="1:9" s="2" customFormat="1" ht="13.5">
      <c r="A21" s="145"/>
      <c r="B21" s="157"/>
      <c r="C21" s="145"/>
      <c r="D21" s="16"/>
      <c r="E21" s="16" t="s">
        <v>14</v>
      </c>
      <c r="F21" s="87">
        <v>0</v>
      </c>
      <c r="G21" s="17">
        <v>400000</v>
      </c>
      <c r="H21" s="87">
        <v>0</v>
      </c>
      <c r="I21" s="17">
        <f t="shared" si="0"/>
        <v>400000</v>
      </c>
    </row>
    <row r="22" spans="1:9" s="2" customFormat="1" ht="13.5">
      <c r="A22" s="145"/>
      <c r="B22" s="158"/>
      <c r="C22" s="146"/>
      <c r="D22" s="16"/>
      <c r="E22" s="16" t="s">
        <v>15</v>
      </c>
      <c r="F22" s="87">
        <v>0</v>
      </c>
      <c r="G22" s="17">
        <f>G20-G21</f>
        <v>200000</v>
      </c>
      <c r="H22" s="87">
        <v>0</v>
      </c>
      <c r="I22" s="17">
        <f>I20-I21</f>
        <v>200000</v>
      </c>
    </row>
    <row r="23" spans="1:9" s="2" customFormat="1" ht="13.5">
      <c r="A23" s="145"/>
      <c r="B23" s="156" t="s">
        <v>124</v>
      </c>
      <c r="C23" s="156"/>
      <c r="D23" s="18"/>
      <c r="E23" s="18" t="s">
        <v>13</v>
      </c>
      <c r="F23" s="88">
        <v>0</v>
      </c>
      <c r="G23" s="19">
        <f>G5+G8+G11+G14+G17+G20</f>
        <v>147232000</v>
      </c>
      <c r="H23" s="88">
        <v>0</v>
      </c>
      <c r="I23" s="19">
        <f t="shared" si="0"/>
        <v>147232000</v>
      </c>
    </row>
    <row r="24" spans="1:9" s="2" customFormat="1" ht="13.5">
      <c r="A24" s="145"/>
      <c r="B24" s="157"/>
      <c r="C24" s="157"/>
      <c r="D24" s="18"/>
      <c r="E24" s="18" t="s">
        <v>14</v>
      </c>
      <c r="F24" s="88">
        <v>0</v>
      </c>
      <c r="G24" s="19">
        <f>G6+G9+G12+G15+G18+G21</f>
        <v>150811160</v>
      </c>
      <c r="H24" s="88">
        <v>0</v>
      </c>
      <c r="I24" s="19">
        <f t="shared" si="0"/>
        <v>150811160</v>
      </c>
    </row>
    <row r="25" spans="1:9" s="2" customFormat="1" ht="13.5">
      <c r="A25" s="145"/>
      <c r="B25" s="158"/>
      <c r="C25" s="158"/>
      <c r="D25" s="18"/>
      <c r="E25" s="18" t="s">
        <v>15</v>
      </c>
      <c r="F25" s="88">
        <v>0</v>
      </c>
      <c r="G25" s="19">
        <f>G23-G24</f>
        <v>-3579160</v>
      </c>
      <c r="H25" s="88">
        <v>0</v>
      </c>
      <c r="I25" s="19">
        <f>I23-I24</f>
        <v>-3579160</v>
      </c>
    </row>
    <row r="26" spans="1:9" s="2" customFormat="1" ht="13.5">
      <c r="A26" s="145"/>
      <c r="B26" s="156" t="s">
        <v>21</v>
      </c>
      <c r="C26" s="144" t="s">
        <v>18</v>
      </c>
      <c r="D26" s="16"/>
      <c r="E26" s="16" t="s">
        <v>13</v>
      </c>
      <c r="F26" s="87">
        <v>0</v>
      </c>
      <c r="G26" s="17">
        <v>800000</v>
      </c>
      <c r="H26" s="87">
        <v>0</v>
      </c>
      <c r="I26" s="17">
        <f t="shared" si="0"/>
        <v>800000</v>
      </c>
    </row>
    <row r="27" spans="1:9" s="2" customFormat="1" ht="13.5">
      <c r="A27" s="145"/>
      <c r="B27" s="157"/>
      <c r="C27" s="145"/>
      <c r="D27" s="16"/>
      <c r="E27" s="16" t="s">
        <v>14</v>
      </c>
      <c r="F27" s="87">
        <v>0</v>
      </c>
      <c r="G27" s="87">
        <v>230000</v>
      </c>
      <c r="H27" s="87">
        <v>0</v>
      </c>
      <c r="I27" s="87">
        <f t="shared" si="0"/>
        <v>230000</v>
      </c>
    </row>
    <row r="28" spans="1:9" s="2" customFormat="1" ht="13.5">
      <c r="A28" s="145"/>
      <c r="B28" s="157"/>
      <c r="C28" s="146"/>
      <c r="D28" s="16"/>
      <c r="E28" s="16" t="s">
        <v>15</v>
      </c>
      <c r="F28" s="87">
        <v>0</v>
      </c>
      <c r="G28" s="17">
        <f>G26-G27</f>
        <v>570000</v>
      </c>
      <c r="H28" s="87">
        <v>0</v>
      </c>
      <c r="I28" s="17">
        <f>I26-I27</f>
        <v>570000</v>
      </c>
    </row>
    <row r="29" spans="1:9" s="2" customFormat="1" ht="13.5">
      <c r="A29" s="145"/>
      <c r="B29" s="157"/>
      <c r="C29" s="156" t="s">
        <v>19</v>
      </c>
      <c r="D29" s="18"/>
      <c r="E29" s="18" t="s">
        <v>13</v>
      </c>
      <c r="F29" s="88">
        <v>0</v>
      </c>
      <c r="G29" s="88">
        <v>0</v>
      </c>
      <c r="H29" s="88">
        <v>0</v>
      </c>
      <c r="I29" s="88">
        <f>G29</f>
        <v>0</v>
      </c>
    </row>
    <row r="30" spans="1:9" s="2" customFormat="1" ht="13.5">
      <c r="A30" s="145"/>
      <c r="B30" s="157"/>
      <c r="C30" s="157"/>
      <c r="D30" s="18"/>
      <c r="E30" s="18" t="s">
        <v>14</v>
      </c>
      <c r="F30" s="88">
        <v>0</v>
      </c>
      <c r="G30" s="88">
        <v>0</v>
      </c>
      <c r="H30" s="88">
        <v>0</v>
      </c>
      <c r="I30" s="88">
        <f>G30</f>
        <v>0</v>
      </c>
    </row>
    <row r="31" spans="1:9" s="2" customFormat="1" ht="13.5">
      <c r="A31" s="145"/>
      <c r="B31" s="157"/>
      <c r="C31" s="158"/>
      <c r="D31" s="18"/>
      <c r="E31" s="18" t="s">
        <v>15</v>
      </c>
      <c r="F31" s="88">
        <v>0</v>
      </c>
      <c r="G31" s="87">
        <f>G29-G30</f>
        <v>0</v>
      </c>
      <c r="H31" s="88">
        <v>0</v>
      </c>
      <c r="I31" s="88">
        <f>I29-I30</f>
        <v>0</v>
      </c>
    </row>
    <row r="32" spans="1:9" s="2" customFormat="1" ht="13.5">
      <c r="A32" s="145"/>
      <c r="B32" s="157"/>
      <c r="C32" s="144" t="s">
        <v>20</v>
      </c>
      <c r="D32" s="16"/>
      <c r="E32" s="16" t="s">
        <v>13</v>
      </c>
      <c r="F32" s="87">
        <v>0</v>
      </c>
      <c r="G32" s="17">
        <v>200000</v>
      </c>
      <c r="H32" s="87">
        <v>0</v>
      </c>
      <c r="I32" s="17">
        <f t="shared" si="0"/>
        <v>200000</v>
      </c>
    </row>
    <row r="33" spans="1:9" s="2" customFormat="1" ht="13.5">
      <c r="A33" s="145"/>
      <c r="B33" s="157"/>
      <c r="C33" s="145"/>
      <c r="D33" s="16"/>
      <c r="E33" s="16" t="s">
        <v>14</v>
      </c>
      <c r="F33" s="87">
        <v>0</v>
      </c>
      <c r="G33" s="87">
        <v>0</v>
      </c>
      <c r="H33" s="87">
        <v>0</v>
      </c>
      <c r="I33" s="87">
        <f t="shared" si="0"/>
        <v>0</v>
      </c>
    </row>
    <row r="34" spans="1:9" s="2" customFormat="1" ht="13.5">
      <c r="A34" s="145"/>
      <c r="B34" s="158"/>
      <c r="C34" s="146"/>
      <c r="D34" s="16"/>
      <c r="E34" s="16" t="s">
        <v>15</v>
      </c>
      <c r="F34" s="87">
        <v>0</v>
      </c>
      <c r="G34" s="17">
        <f>G32-G33</f>
        <v>200000</v>
      </c>
      <c r="H34" s="87">
        <v>0</v>
      </c>
      <c r="I34" s="17">
        <f>I32-I33</f>
        <v>200000</v>
      </c>
    </row>
    <row r="35" spans="1:9" s="2" customFormat="1" ht="13.5">
      <c r="A35" s="145"/>
      <c r="B35" s="156" t="s">
        <v>124</v>
      </c>
      <c r="C35" s="156"/>
      <c r="D35" s="18"/>
      <c r="E35" s="18" t="s">
        <v>13</v>
      </c>
      <c r="F35" s="88">
        <v>0</v>
      </c>
      <c r="G35" s="19">
        <f>G26+G29+G32</f>
        <v>1000000</v>
      </c>
      <c r="H35" s="88">
        <v>0</v>
      </c>
      <c r="I35" s="19">
        <f t="shared" si="0"/>
        <v>1000000</v>
      </c>
    </row>
    <row r="36" spans="1:9" s="2" customFormat="1" ht="13.5">
      <c r="A36" s="145"/>
      <c r="B36" s="157"/>
      <c r="C36" s="157"/>
      <c r="D36" s="18"/>
      <c r="E36" s="18" t="s">
        <v>14</v>
      </c>
      <c r="F36" s="88">
        <v>0</v>
      </c>
      <c r="G36" s="19">
        <f>G27+G29+G33</f>
        <v>230000</v>
      </c>
      <c r="H36" s="88">
        <v>0</v>
      </c>
      <c r="I36" s="19">
        <f t="shared" si="0"/>
        <v>230000</v>
      </c>
    </row>
    <row r="37" spans="1:9" s="2" customFormat="1" ht="13.5">
      <c r="A37" s="145"/>
      <c r="B37" s="158"/>
      <c r="C37" s="158"/>
      <c r="D37" s="18"/>
      <c r="E37" s="18" t="s">
        <v>15</v>
      </c>
      <c r="F37" s="88">
        <v>0</v>
      </c>
      <c r="G37" s="19">
        <f>G35-G36</f>
        <v>770000</v>
      </c>
      <c r="H37" s="88">
        <v>0</v>
      </c>
      <c r="I37" s="19">
        <f>I35-I36</f>
        <v>770000</v>
      </c>
    </row>
    <row r="38" spans="1:9" s="2" customFormat="1" ht="13.5">
      <c r="A38" s="145"/>
      <c r="B38" s="156" t="s">
        <v>38</v>
      </c>
      <c r="C38" s="144" t="s">
        <v>22</v>
      </c>
      <c r="D38" s="16"/>
      <c r="E38" s="16" t="s">
        <v>13</v>
      </c>
      <c r="F38" s="87">
        <v>0</v>
      </c>
      <c r="G38" s="17">
        <v>240000</v>
      </c>
      <c r="H38" s="87">
        <v>0</v>
      </c>
      <c r="I38" s="17">
        <f t="shared" si="0"/>
        <v>240000</v>
      </c>
    </row>
    <row r="39" spans="1:9" s="2" customFormat="1" ht="13.5">
      <c r="A39" s="145"/>
      <c r="B39" s="157"/>
      <c r="C39" s="145"/>
      <c r="D39" s="16"/>
      <c r="E39" s="16" t="s">
        <v>14</v>
      </c>
      <c r="F39" s="87">
        <v>0</v>
      </c>
      <c r="G39" s="87">
        <v>0</v>
      </c>
      <c r="H39" s="87">
        <v>0</v>
      </c>
      <c r="I39" s="87">
        <f t="shared" si="0"/>
        <v>0</v>
      </c>
    </row>
    <row r="40" spans="1:9" s="2" customFormat="1" ht="13.5">
      <c r="A40" s="145"/>
      <c r="B40" s="157"/>
      <c r="C40" s="146"/>
      <c r="D40" s="16"/>
      <c r="E40" s="16" t="s">
        <v>15</v>
      </c>
      <c r="F40" s="87">
        <v>0</v>
      </c>
      <c r="G40" s="17">
        <f>G38-G39</f>
        <v>240000</v>
      </c>
      <c r="H40" s="87">
        <v>0</v>
      </c>
      <c r="I40" s="17">
        <f>I38-I39</f>
        <v>240000</v>
      </c>
    </row>
    <row r="41" spans="1:9" s="2" customFormat="1" ht="13.5">
      <c r="A41" s="145"/>
      <c r="B41" s="157"/>
      <c r="C41" s="156" t="s">
        <v>34</v>
      </c>
      <c r="D41" s="18"/>
      <c r="E41" s="18" t="s">
        <v>13</v>
      </c>
      <c r="F41" s="88">
        <v>0</v>
      </c>
      <c r="G41" s="19">
        <v>10330000</v>
      </c>
      <c r="H41" s="88">
        <v>0</v>
      </c>
      <c r="I41" s="19">
        <f t="shared" si="0"/>
        <v>10330000</v>
      </c>
    </row>
    <row r="42" spans="1:9" s="2" customFormat="1" ht="13.5">
      <c r="A42" s="145"/>
      <c r="B42" s="157"/>
      <c r="C42" s="157"/>
      <c r="D42" s="18"/>
      <c r="E42" s="18" t="s">
        <v>14</v>
      </c>
      <c r="F42" s="88">
        <v>0</v>
      </c>
      <c r="G42" s="19">
        <v>9927940</v>
      </c>
      <c r="H42" s="88">
        <v>0</v>
      </c>
      <c r="I42" s="19">
        <f t="shared" si="0"/>
        <v>9927940</v>
      </c>
    </row>
    <row r="43" spans="1:9" s="2" customFormat="1" ht="13.5">
      <c r="A43" s="145"/>
      <c r="B43" s="157"/>
      <c r="C43" s="158"/>
      <c r="D43" s="18"/>
      <c r="E43" s="18" t="s">
        <v>15</v>
      </c>
      <c r="F43" s="88">
        <v>0</v>
      </c>
      <c r="G43" s="19">
        <f>G41-G42</f>
        <v>402060</v>
      </c>
      <c r="H43" s="88">
        <v>0</v>
      </c>
      <c r="I43" s="19">
        <f>I41-I42</f>
        <v>402060</v>
      </c>
    </row>
    <row r="44" spans="1:9" s="2" customFormat="1" ht="13.5">
      <c r="A44" s="145"/>
      <c r="B44" s="157"/>
      <c r="C44" s="144" t="s">
        <v>23</v>
      </c>
      <c r="D44" s="16"/>
      <c r="E44" s="16" t="s">
        <v>13</v>
      </c>
      <c r="F44" s="87">
        <v>0</v>
      </c>
      <c r="G44" s="17">
        <v>1380000</v>
      </c>
      <c r="H44" s="87">
        <v>0</v>
      </c>
      <c r="I44" s="17">
        <f t="shared" si="0"/>
        <v>1380000</v>
      </c>
    </row>
    <row r="45" spans="1:9" s="2" customFormat="1" ht="13.5">
      <c r="A45" s="145"/>
      <c r="B45" s="157"/>
      <c r="C45" s="145"/>
      <c r="D45" s="16"/>
      <c r="E45" s="16" t="s">
        <v>14</v>
      </c>
      <c r="F45" s="87">
        <v>0</v>
      </c>
      <c r="G45" s="17">
        <v>535230</v>
      </c>
      <c r="H45" s="87">
        <v>0</v>
      </c>
      <c r="I45" s="17">
        <f t="shared" si="0"/>
        <v>535230</v>
      </c>
    </row>
    <row r="46" spans="1:9" s="2" customFormat="1" ht="13.5">
      <c r="A46" s="145"/>
      <c r="B46" s="157"/>
      <c r="C46" s="146"/>
      <c r="D46" s="16"/>
      <c r="E46" s="16" t="s">
        <v>15</v>
      </c>
      <c r="F46" s="87">
        <v>0</v>
      </c>
      <c r="G46" s="17">
        <f>G44-G45</f>
        <v>844770</v>
      </c>
      <c r="H46" s="87">
        <v>0</v>
      </c>
      <c r="I46" s="17">
        <f>I44-I45</f>
        <v>844770</v>
      </c>
    </row>
    <row r="47" spans="1:9" s="2" customFormat="1" ht="13.5">
      <c r="A47" s="145"/>
      <c r="B47" s="157"/>
      <c r="C47" s="156" t="s">
        <v>24</v>
      </c>
      <c r="D47" s="18"/>
      <c r="E47" s="18" t="s">
        <v>13</v>
      </c>
      <c r="F47" s="88">
        <v>0</v>
      </c>
      <c r="G47" s="88">
        <v>2000000</v>
      </c>
      <c r="H47" s="88">
        <v>0</v>
      </c>
      <c r="I47" s="88">
        <f t="shared" si="0"/>
        <v>2000000</v>
      </c>
    </row>
    <row r="48" spans="1:9" s="2" customFormat="1" ht="13.5">
      <c r="A48" s="145"/>
      <c r="B48" s="157"/>
      <c r="C48" s="157"/>
      <c r="D48" s="18"/>
      <c r="E48" s="18" t="s">
        <v>14</v>
      </c>
      <c r="F48" s="88">
        <v>0</v>
      </c>
      <c r="G48" s="88">
        <v>491090</v>
      </c>
      <c r="H48" s="88">
        <v>0</v>
      </c>
      <c r="I48" s="88">
        <f>G48</f>
        <v>491090</v>
      </c>
    </row>
    <row r="49" spans="1:9" s="2" customFormat="1" ht="13.5">
      <c r="A49" s="145"/>
      <c r="B49" s="157"/>
      <c r="C49" s="158"/>
      <c r="D49" s="18"/>
      <c r="E49" s="18" t="s">
        <v>15</v>
      </c>
      <c r="F49" s="88">
        <v>0</v>
      </c>
      <c r="G49" s="88">
        <f>G47-G48</f>
        <v>1508910</v>
      </c>
      <c r="H49" s="88">
        <v>0</v>
      </c>
      <c r="I49" s="88">
        <f>I47-I48</f>
        <v>1508910</v>
      </c>
    </row>
    <row r="50" spans="1:9" s="2" customFormat="1" ht="13.5">
      <c r="A50" s="145"/>
      <c r="B50" s="157"/>
      <c r="C50" s="144" t="s">
        <v>153</v>
      </c>
      <c r="D50" s="16"/>
      <c r="E50" s="16" t="s">
        <v>13</v>
      </c>
      <c r="F50" s="87">
        <v>0</v>
      </c>
      <c r="G50" s="17">
        <v>6400000</v>
      </c>
      <c r="H50" s="87">
        <v>0</v>
      </c>
      <c r="I50" s="17">
        <f t="shared" ref="I50:I84" si="1">G50</f>
        <v>6400000</v>
      </c>
    </row>
    <row r="51" spans="1:9" s="2" customFormat="1" ht="13.5">
      <c r="A51" s="145"/>
      <c r="B51" s="157"/>
      <c r="C51" s="145"/>
      <c r="D51" s="16"/>
      <c r="E51" s="16" t="s">
        <v>14</v>
      </c>
      <c r="F51" s="87">
        <v>0</v>
      </c>
      <c r="G51" s="17">
        <v>4417380</v>
      </c>
      <c r="H51" s="87">
        <v>0</v>
      </c>
      <c r="I51" s="17">
        <f t="shared" si="1"/>
        <v>4417380</v>
      </c>
    </row>
    <row r="52" spans="1:9" s="2" customFormat="1" ht="13.5">
      <c r="A52" s="145"/>
      <c r="B52" s="157"/>
      <c r="C52" s="146"/>
      <c r="D52" s="16"/>
      <c r="E52" s="16" t="s">
        <v>15</v>
      </c>
      <c r="F52" s="87">
        <v>0</v>
      </c>
      <c r="G52" s="17">
        <f>G50-G51</f>
        <v>1982620</v>
      </c>
      <c r="H52" s="87">
        <v>0</v>
      </c>
      <c r="I52" s="17">
        <f>I50-I51</f>
        <v>1982620</v>
      </c>
    </row>
    <row r="53" spans="1:9" s="2" customFormat="1" ht="13.5">
      <c r="A53" s="145"/>
      <c r="B53" s="157"/>
      <c r="C53" s="144" t="s">
        <v>154</v>
      </c>
      <c r="D53" s="16"/>
      <c r="E53" s="14" t="s">
        <v>13</v>
      </c>
      <c r="F53" s="87">
        <v>0</v>
      </c>
      <c r="G53" s="87"/>
      <c r="H53" s="87">
        <v>0</v>
      </c>
      <c r="I53" s="87">
        <f>G53</f>
        <v>0</v>
      </c>
    </row>
    <row r="54" spans="1:9" s="2" customFormat="1" ht="13.5">
      <c r="A54" s="145"/>
      <c r="B54" s="157"/>
      <c r="C54" s="145"/>
      <c r="D54" s="16"/>
      <c r="E54" s="16" t="s">
        <v>14</v>
      </c>
      <c r="F54" s="87">
        <v>0</v>
      </c>
      <c r="G54" s="87"/>
      <c r="H54" s="87">
        <v>0</v>
      </c>
      <c r="I54" s="87">
        <f>G54</f>
        <v>0</v>
      </c>
    </row>
    <row r="55" spans="1:9" s="2" customFormat="1" ht="13.5">
      <c r="A55" s="145"/>
      <c r="B55" s="158"/>
      <c r="C55" s="146"/>
      <c r="D55" s="16"/>
      <c r="E55" s="16" t="s">
        <v>15</v>
      </c>
      <c r="F55" s="87">
        <v>0</v>
      </c>
      <c r="G55" s="87"/>
      <c r="H55" s="87">
        <v>0</v>
      </c>
      <c r="I55" s="87">
        <f>I53-I54</f>
        <v>0</v>
      </c>
    </row>
    <row r="56" spans="1:9" s="2" customFormat="1" ht="13.5">
      <c r="A56" s="145"/>
      <c r="B56" s="156" t="s">
        <v>124</v>
      </c>
      <c r="C56" s="156"/>
      <c r="D56" s="18"/>
      <c r="E56" s="18" t="s">
        <v>13</v>
      </c>
      <c r="F56" s="88">
        <v>0</v>
      </c>
      <c r="G56" s="19">
        <f>G38+G41+G44+G47+G50</f>
        <v>20350000</v>
      </c>
      <c r="H56" s="88">
        <v>0</v>
      </c>
      <c r="I56" s="19">
        <f t="shared" si="1"/>
        <v>20350000</v>
      </c>
    </row>
    <row r="57" spans="1:9" s="2" customFormat="1" ht="13.5">
      <c r="A57" s="145"/>
      <c r="B57" s="157"/>
      <c r="C57" s="157"/>
      <c r="D57" s="18"/>
      <c r="E57" s="18" t="s">
        <v>14</v>
      </c>
      <c r="F57" s="88">
        <v>0</v>
      </c>
      <c r="G57" s="19">
        <f>G39+G42+G45+G48+G51</f>
        <v>15371640</v>
      </c>
      <c r="H57" s="88">
        <v>0</v>
      </c>
      <c r="I57" s="19">
        <f t="shared" si="1"/>
        <v>15371640</v>
      </c>
    </row>
    <row r="58" spans="1:9" s="2" customFormat="1" ht="13.5">
      <c r="A58" s="146"/>
      <c r="B58" s="158"/>
      <c r="C58" s="158"/>
      <c r="D58" s="18"/>
      <c r="E58" s="18" t="s">
        <v>15</v>
      </c>
      <c r="F58" s="88">
        <v>0</v>
      </c>
      <c r="G58" s="19">
        <f>G56-G57</f>
        <v>4978360</v>
      </c>
      <c r="H58" s="88">
        <v>0</v>
      </c>
      <c r="I58" s="19">
        <f>I56-I57</f>
        <v>4978360</v>
      </c>
    </row>
    <row r="59" spans="1:9" s="2" customFormat="1" ht="13.5">
      <c r="A59" s="144" t="s">
        <v>124</v>
      </c>
      <c r="B59" s="58"/>
      <c r="C59" s="58"/>
      <c r="D59" s="16"/>
      <c r="E59" s="16" t="s">
        <v>13</v>
      </c>
      <c r="F59" s="87">
        <v>0</v>
      </c>
      <c r="G59" s="17">
        <f>G23+G35+G56</f>
        <v>168582000</v>
      </c>
      <c r="H59" s="87">
        <v>0</v>
      </c>
      <c r="I59" s="17">
        <f>G59</f>
        <v>168582000</v>
      </c>
    </row>
    <row r="60" spans="1:9" s="2" customFormat="1" ht="13.5">
      <c r="A60" s="145"/>
      <c r="B60" s="77"/>
      <c r="C60" s="77"/>
      <c r="D60" s="16"/>
      <c r="E60" s="16" t="s">
        <v>14</v>
      </c>
      <c r="F60" s="87">
        <v>0</v>
      </c>
      <c r="G60" s="17">
        <f>G24+G36+G57</f>
        <v>166412800</v>
      </c>
      <c r="H60" s="87">
        <v>0</v>
      </c>
      <c r="I60" s="17">
        <f t="shared" si="1"/>
        <v>166412800</v>
      </c>
    </row>
    <row r="61" spans="1:9" s="2" customFormat="1" ht="13.5">
      <c r="A61" s="146"/>
      <c r="B61" s="60"/>
      <c r="C61" s="60"/>
      <c r="D61" s="16"/>
      <c r="E61" s="16" t="s">
        <v>15</v>
      </c>
      <c r="F61" s="87">
        <v>0</v>
      </c>
      <c r="G61" s="17">
        <f>G59-G60</f>
        <v>2169200</v>
      </c>
      <c r="H61" s="87">
        <v>0</v>
      </c>
      <c r="I61" s="17">
        <f>I59-I60</f>
        <v>2169200</v>
      </c>
    </row>
    <row r="62" spans="1:9" s="2" customFormat="1" ht="13.5" customHeight="1">
      <c r="A62" s="156" t="s">
        <v>127</v>
      </c>
      <c r="B62" s="156" t="s">
        <v>39</v>
      </c>
      <c r="C62" s="156" t="s">
        <v>39</v>
      </c>
      <c r="D62" s="18"/>
      <c r="E62" s="18" t="s">
        <v>13</v>
      </c>
      <c r="F62" s="88">
        <v>0</v>
      </c>
      <c r="G62" s="88">
        <v>0</v>
      </c>
      <c r="H62" s="88">
        <v>0</v>
      </c>
      <c r="I62" s="88">
        <f t="shared" si="1"/>
        <v>0</v>
      </c>
    </row>
    <row r="63" spans="1:9" s="2" customFormat="1" ht="13.5">
      <c r="A63" s="157"/>
      <c r="B63" s="157"/>
      <c r="C63" s="157"/>
      <c r="D63" s="18"/>
      <c r="E63" s="18" t="s">
        <v>14</v>
      </c>
      <c r="F63" s="88">
        <v>0</v>
      </c>
      <c r="G63" s="88">
        <v>0</v>
      </c>
      <c r="H63" s="88">
        <v>0</v>
      </c>
      <c r="I63" s="88">
        <f t="shared" si="1"/>
        <v>0</v>
      </c>
    </row>
    <row r="64" spans="1:9" s="2" customFormat="1" ht="13.5">
      <c r="A64" s="157"/>
      <c r="B64" s="157"/>
      <c r="C64" s="158"/>
      <c r="D64" s="18"/>
      <c r="E64" s="18" t="s">
        <v>15</v>
      </c>
      <c r="F64" s="88">
        <v>0</v>
      </c>
      <c r="G64" s="88">
        <v>0</v>
      </c>
      <c r="H64" s="88">
        <v>0</v>
      </c>
      <c r="I64" s="88">
        <f>I62-I63</f>
        <v>0</v>
      </c>
    </row>
    <row r="65" spans="1:13" s="2" customFormat="1" ht="13.5">
      <c r="A65" s="157"/>
      <c r="B65" s="157"/>
      <c r="C65" s="144" t="s">
        <v>25</v>
      </c>
      <c r="D65" s="16"/>
      <c r="E65" s="16" t="s">
        <v>13</v>
      </c>
      <c r="F65" s="87">
        <v>0</v>
      </c>
      <c r="G65" s="87">
        <v>3000000</v>
      </c>
      <c r="H65" s="87">
        <v>0</v>
      </c>
      <c r="I65" s="87">
        <f t="shared" si="1"/>
        <v>3000000</v>
      </c>
    </row>
    <row r="66" spans="1:13" s="2" customFormat="1" ht="13.5">
      <c r="A66" s="157"/>
      <c r="B66" s="157"/>
      <c r="C66" s="145"/>
      <c r="D66" s="16"/>
      <c r="E66" s="16" t="s">
        <v>14</v>
      </c>
      <c r="F66" s="87">
        <v>0</v>
      </c>
      <c r="G66" s="87">
        <v>1380000</v>
      </c>
      <c r="H66" s="87">
        <v>0</v>
      </c>
      <c r="I66" s="87">
        <f t="shared" si="1"/>
        <v>1380000</v>
      </c>
    </row>
    <row r="67" spans="1:13" s="2" customFormat="1" ht="13.5">
      <c r="A67" s="157"/>
      <c r="B67" s="157"/>
      <c r="C67" s="146"/>
      <c r="D67" s="16"/>
      <c r="E67" s="16" t="s">
        <v>15</v>
      </c>
      <c r="F67" s="87">
        <v>0</v>
      </c>
      <c r="G67" s="87">
        <f>G65-G66</f>
        <v>1620000</v>
      </c>
      <c r="H67" s="87">
        <v>0</v>
      </c>
      <c r="I67" s="87">
        <f>I65-I66</f>
        <v>1620000</v>
      </c>
    </row>
    <row r="68" spans="1:13" s="2" customFormat="1" ht="13.5">
      <c r="A68" s="157"/>
      <c r="B68" s="157"/>
      <c r="C68" s="144" t="s">
        <v>155</v>
      </c>
      <c r="D68" s="16"/>
      <c r="E68" s="14" t="s">
        <v>13</v>
      </c>
      <c r="F68" s="87">
        <v>0</v>
      </c>
      <c r="G68" s="17">
        <v>2000000</v>
      </c>
      <c r="H68" s="87">
        <v>0</v>
      </c>
      <c r="I68" s="17">
        <f t="shared" si="1"/>
        <v>2000000</v>
      </c>
    </row>
    <row r="69" spans="1:13" s="2" customFormat="1" ht="13.5">
      <c r="A69" s="157"/>
      <c r="B69" s="157"/>
      <c r="C69" s="145"/>
      <c r="D69" s="16"/>
      <c r="E69" s="16" t="s">
        <v>14</v>
      </c>
      <c r="F69" s="87">
        <v>0</v>
      </c>
      <c r="G69" s="17">
        <v>0</v>
      </c>
      <c r="H69" s="87">
        <v>0</v>
      </c>
      <c r="I69" s="17">
        <f t="shared" si="1"/>
        <v>0</v>
      </c>
    </row>
    <row r="70" spans="1:13" s="2" customFormat="1" ht="13.5">
      <c r="A70" s="157"/>
      <c r="B70" s="158"/>
      <c r="C70" s="146"/>
      <c r="D70" s="16"/>
      <c r="E70" s="16" t="s">
        <v>15</v>
      </c>
      <c r="F70" s="87">
        <v>0</v>
      </c>
      <c r="G70" s="17">
        <f>G68-G69</f>
        <v>2000000</v>
      </c>
      <c r="H70" s="87">
        <v>0</v>
      </c>
      <c r="I70" s="17">
        <f>I68-I69</f>
        <v>2000000</v>
      </c>
    </row>
    <row r="71" spans="1:13" s="2" customFormat="1" ht="13.5">
      <c r="A71" s="157"/>
      <c r="B71" s="156" t="s">
        <v>124</v>
      </c>
      <c r="C71" s="156"/>
      <c r="D71" s="18"/>
      <c r="E71" s="18" t="s">
        <v>13</v>
      </c>
      <c r="F71" s="88">
        <v>0</v>
      </c>
      <c r="G71" s="19">
        <f>G62+G65+G68</f>
        <v>5000000</v>
      </c>
      <c r="H71" s="88">
        <v>0</v>
      </c>
      <c r="I71" s="19">
        <f t="shared" si="1"/>
        <v>5000000</v>
      </c>
      <c r="M71" s="91"/>
    </row>
    <row r="72" spans="1:13" s="2" customFormat="1" ht="13.5">
      <c r="A72" s="157"/>
      <c r="B72" s="157"/>
      <c r="C72" s="157"/>
      <c r="D72" s="18"/>
      <c r="E72" s="18" t="s">
        <v>14</v>
      </c>
      <c r="F72" s="88">
        <v>0</v>
      </c>
      <c r="G72" s="19">
        <f>G63+G66+G69</f>
        <v>1380000</v>
      </c>
      <c r="H72" s="88">
        <v>0</v>
      </c>
      <c r="I72" s="19">
        <f t="shared" si="1"/>
        <v>1380000</v>
      </c>
    </row>
    <row r="73" spans="1:13" s="2" customFormat="1" ht="13.5">
      <c r="A73" s="158"/>
      <c r="B73" s="158"/>
      <c r="C73" s="158"/>
      <c r="D73" s="18"/>
      <c r="E73" s="18" t="s">
        <v>15</v>
      </c>
      <c r="F73" s="88">
        <v>0</v>
      </c>
      <c r="G73" s="19">
        <f>G71-G72</f>
        <v>3620000</v>
      </c>
      <c r="H73" s="88">
        <v>0</v>
      </c>
      <c r="I73" s="19">
        <f>I71-I72</f>
        <v>3620000</v>
      </c>
    </row>
    <row r="74" spans="1:13" s="2" customFormat="1" ht="13.5">
      <c r="A74" s="144" t="s">
        <v>126</v>
      </c>
      <c r="B74" s="144"/>
      <c r="C74" s="144"/>
      <c r="D74" s="16"/>
      <c r="E74" s="16" t="s">
        <v>13</v>
      </c>
      <c r="F74" s="87">
        <v>0</v>
      </c>
      <c r="G74" s="17">
        <f>G71</f>
        <v>5000000</v>
      </c>
      <c r="H74" s="87">
        <v>0</v>
      </c>
      <c r="I74" s="17">
        <f t="shared" si="1"/>
        <v>5000000</v>
      </c>
    </row>
    <row r="75" spans="1:13" s="2" customFormat="1" ht="13.5">
      <c r="A75" s="145"/>
      <c r="B75" s="145"/>
      <c r="C75" s="145"/>
      <c r="D75" s="16"/>
      <c r="E75" s="16" t="s">
        <v>14</v>
      </c>
      <c r="F75" s="87">
        <v>0</v>
      </c>
      <c r="G75" s="17">
        <f>G72</f>
        <v>1380000</v>
      </c>
      <c r="H75" s="87">
        <v>0</v>
      </c>
      <c r="I75" s="17">
        <f t="shared" si="1"/>
        <v>1380000</v>
      </c>
    </row>
    <row r="76" spans="1:13" s="2" customFormat="1" ht="13.5">
      <c r="A76" s="146"/>
      <c r="B76" s="146"/>
      <c r="C76" s="146"/>
      <c r="D76" s="16"/>
      <c r="E76" s="16" t="s">
        <v>15</v>
      </c>
      <c r="F76" s="87">
        <v>0</v>
      </c>
      <c r="G76" s="17">
        <f>G74-G75</f>
        <v>3620000</v>
      </c>
      <c r="H76" s="87">
        <v>0</v>
      </c>
      <c r="I76" s="17">
        <f>I74-I75</f>
        <v>3620000</v>
      </c>
    </row>
    <row r="77" spans="1:13" s="2" customFormat="1" ht="13.5">
      <c r="A77" s="144" t="s">
        <v>128</v>
      </c>
      <c r="B77" s="144" t="s">
        <v>156</v>
      </c>
      <c r="C77" s="156" t="s">
        <v>157</v>
      </c>
      <c r="D77" s="18"/>
      <c r="E77" s="18" t="s">
        <v>13</v>
      </c>
      <c r="F77" s="88">
        <v>0</v>
      </c>
      <c r="G77" s="19">
        <v>14400000</v>
      </c>
      <c r="H77" s="88">
        <v>0</v>
      </c>
      <c r="I77" s="19">
        <f t="shared" si="1"/>
        <v>14400000</v>
      </c>
    </row>
    <row r="78" spans="1:13" s="2" customFormat="1" ht="13.5">
      <c r="A78" s="145"/>
      <c r="B78" s="145"/>
      <c r="C78" s="157"/>
      <c r="D78" s="18"/>
      <c r="E78" s="18" t="s">
        <v>14</v>
      </c>
      <c r="F78" s="88">
        <v>0</v>
      </c>
      <c r="G78" s="19">
        <v>18388080</v>
      </c>
      <c r="H78" s="88">
        <v>0</v>
      </c>
      <c r="I78" s="19">
        <f t="shared" si="1"/>
        <v>18388080</v>
      </c>
    </row>
    <row r="79" spans="1:13" s="2" customFormat="1" ht="13.5">
      <c r="A79" s="145"/>
      <c r="B79" s="145"/>
      <c r="C79" s="158"/>
      <c r="D79" s="18"/>
      <c r="E79" s="18" t="s">
        <v>15</v>
      </c>
      <c r="F79" s="88">
        <v>0</v>
      </c>
      <c r="G79" s="19">
        <f>G77-G78</f>
        <v>-3988080</v>
      </c>
      <c r="H79" s="88">
        <v>0</v>
      </c>
      <c r="I79" s="19">
        <f>I77-I78</f>
        <v>-3988080</v>
      </c>
    </row>
    <row r="80" spans="1:13" s="2" customFormat="1" ht="13.5">
      <c r="A80" s="145"/>
      <c r="B80" s="145"/>
      <c r="C80" s="156" t="s">
        <v>158</v>
      </c>
      <c r="D80" s="18"/>
      <c r="E80" s="14" t="s">
        <v>13</v>
      </c>
      <c r="F80" s="88">
        <v>0</v>
      </c>
      <c r="G80" s="88">
        <v>0</v>
      </c>
      <c r="H80" s="88">
        <v>0</v>
      </c>
      <c r="I80" s="88">
        <f>G80</f>
        <v>0</v>
      </c>
    </row>
    <row r="81" spans="1:9" s="2" customFormat="1" ht="13.5">
      <c r="A81" s="145"/>
      <c r="B81" s="145"/>
      <c r="C81" s="157"/>
      <c r="D81" s="18"/>
      <c r="E81" s="16" t="s">
        <v>14</v>
      </c>
      <c r="F81" s="88">
        <v>0</v>
      </c>
      <c r="G81" s="88">
        <v>0</v>
      </c>
      <c r="H81" s="88">
        <v>0</v>
      </c>
      <c r="I81" s="88">
        <f>G81</f>
        <v>0</v>
      </c>
    </row>
    <row r="82" spans="1:9" s="2" customFormat="1" ht="13.5">
      <c r="A82" s="145"/>
      <c r="B82" s="145"/>
      <c r="C82" s="158"/>
      <c r="D82" s="18"/>
      <c r="E82" s="16" t="s">
        <v>15</v>
      </c>
      <c r="F82" s="88">
        <v>0</v>
      </c>
      <c r="G82" s="88">
        <f>G80-G81</f>
        <v>0</v>
      </c>
      <c r="H82" s="88">
        <v>0</v>
      </c>
      <c r="I82" s="88">
        <f>I80-I81</f>
        <v>0</v>
      </c>
    </row>
    <row r="83" spans="1:9" s="2" customFormat="1" ht="13.5">
      <c r="A83" s="145"/>
      <c r="B83" s="145"/>
      <c r="C83" s="144" t="s">
        <v>159</v>
      </c>
      <c r="D83" s="16"/>
      <c r="E83" s="16" t="s">
        <v>13</v>
      </c>
      <c r="F83" s="87">
        <v>0</v>
      </c>
      <c r="G83" s="19">
        <v>1000000</v>
      </c>
      <c r="H83" s="87">
        <v>0</v>
      </c>
      <c r="I83" s="19">
        <f t="shared" si="1"/>
        <v>1000000</v>
      </c>
    </row>
    <row r="84" spans="1:9" s="2" customFormat="1" ht="13.5">
      <c r="A84" s="145"/>
      <c r="B84" s="145"/>
      <c r="C84" s="145"/>
      <c r="D84" s="16"/>
      <c r="E84" s="16" t="s">
        <v>14</v>
      </c>
      <c r="F84" s="87">
        <v>0</v>
      </c>
      <c r="G84" s="19">
        <v>0</v>
      </c>
      <c r="H84" s="87">
        <v>0</v>
      </c>
      <c r="I84" s="19">
        <f t="shared" si="1"/>
        <v>0</v>
      </c>
    </row>
    <row r="85" spans="1:9" s="2" customFormat="1" ht="13.5">
      <c r="A85" s="145"/>
      <c r="B85" s="146"/>
      <c r="C85" s="146"/>
      <c r="D85" s="16"/>
      <c r="E85" s="16" t="s">
        <v>15</v>
      </c>
      <c r="F85" s="87">
        <v>0</v>
      </c>
      <c r="G85" s="19">
        <f>G83-G84</f>
        <v>1000000</v>
      </c>
      <c r="H85" s="87">
        <v>0</v>
      </c>
      <c r="I85" s="19">
        <f>I83-I84</f>
        <v>1000000</v>
      </c>
    </row>
    <row r="86" spans="1:9" s="2" customFormat="1" ht="13.5">
      <c r="A86" s="145"/>
      <c r="B86" s="156" t="s">
        <v>124</v>
      </c>
      <c r="C86" s="156"/>
      <c r="D86" s="18"/>
      <c r="E86" s="18" t="s">
        <v>13</v>
      </c>
      <c r="F86" s="88">
        <v>0</v>
      </c>
      <c r="G86" s="19">
        <f>G77+G80+G83</f>
        <v>15400000</v>
      </c>
      <c r="H86" s="88">
        <v>0</v>
      </c>
      <c r="I86" s="19">
        <f t="shared" ref="I86:I99" si="2">G86</f>
        <v>15400000</v>
      </c>
    </row>
    <row r="87" spans="1:9" s="2" customFormat="1" ht="13.5">
      <c r="A87" s="145"/>
      <c r="B87" s="157"/>
      <c r="C87" s="157"/>
      <c r="D87" s="18"/>
      <c r="E87" s="18" t="s">
        <v>14</v>
      </c>
      <c r="F87" s="88">
        <v>0</v>
      </c>
      <c r="G87" s="19">
        <f>G78+G81+G84</f>
        <v>18388080</v>
      </c>
      <c r="H87" s="88">
        <v>0</v>
      </c>
      <c r="I87" s="19">
        <f t="shared" si="2"/>
        <v>18388080</v>
      </c>
    </row>
    <row r="88" spans="1:9" s="2" customFormat="1" ht="13.5">
      <c r="A88" s="145"/>
      <c r="B88" s="158"/>
      <c r="C88" s="158"/>
      <c r="D88" s="18"/>
      <c r="E88" s="18" t="s">
        <v>15</v>
      </c>
      <c r="F88" s="88">
        <v>0</v>
      </c>
      <c r="G88" s="19">
        <f>G86-G87</f>
        <v>-2988080</v>
      </c>
      <c r="H88" s="88">
        <v>0</v>
      </c>
      <c r="I88" s="19">
        <f>I86-I87</f>
        <v>-2988080</v>
      </c>
    </row>
    <row r="89" spans="1:9" s="2" customFormat="1" ht="15.75" customHeight="1">
      <c r="A89" s="145"/>
      <c r="B89" s="156" t="s">
        <v>160</v>
      </c>
      <c r="C89" s="156" t="s">
        <v>161</v>
      </c>
      <c r="D89" s="18"/>
      <c r="E89" s="14" t="s">
        <v>13</v>
      </c>
      <c r="F89" s="88">
        <v>0</v>
      </c>
      <c r="G89" s="19">
        <v>3340000</v>
      </c>
      <c r="H89" s="88">
        <v>0</v>
      </c>
      <c r="I89" s="19">
        <f>G89</f>
        <v>3340000</v>
      </c>
    </row>
    <row r="90" spans="1:9" s="2" customFormat="1" ht="13.5">
      <c r="A90" s="145"/>
      <c r="B90" s="157"/>
      <c r="C90" s="157"/>
      <c r="D90" s="18"/>
      <c r="E90" s="16" t="s">
        <v>14</v>
      </c>
      <c r="F90" s="88">
        <v>0</v>
      </c>
      <c r="G90" s="19">
        <v>2962270</v>
      </c>
      <c r="H90" s="88">
        <v>0</v>
      </c>
      <c r="I90" s="19">
        <f>G90</f>
        <v>2962270</v>
      </c>
    </row>
    <row r="91" spans="1:9" s="2" customFormat="1" ht="13.5">
      <c r="A91" s="145"/>
      <c r="B91" s="158"/>
      <c r="C91" s="158"/>
      <c r="D91" s="18"/>
      <c r="E91" s="16" t="s">
        <v>15</v>
      </c>
      <c r="F91" s="88">
        <v>0</v>
      </c>
      <c r="G91" s="19">
        <f>G89-G90</f>
        <v>377730</v>
      </c>
      <c r="H91" s="88">
        <v>0</v>
      </c>
      <c r="I91" s="19">
        <f>I89-I90</f>
        <v>377730</v>
      </c>
    </row>
    <row r="92" spans="1:9" s="2" customFormat="1" ht="13.5">
      <c r="A92" s="145"/>
      <c r="B92" s="156" t="s">
        <v>124</v>
      </c>
      <c r="C92" s="64"/>
      <c r="D92" s="18"/>
      <c r="E92" s="14" t="s">
        <v>13</v>
      </c>
      <c r="F92" s="88">
        <v>0</v>
      </c>
      <c r="G92" s="19">
        <f>G89</f>
        <v>3340000</v>
      </c>
      <c r="H92" s="88">
        <v>0</v>
      </c>
      <c r="I92" s="19">
        <f>G92</f>
        <v>3340000</v>
      </c>
    </row>
    <row r="93" spans="1:9" s="2" customFormat="1" ht="13.5">
      <c r="A93" s="145"/>
      <c r="B93" s="157"/>
      <c r="C93" s="64"/>
      <c r="D93" s="18"/>
      <c r="E93" s="16" t="s">
        <v>14</v>
      </c>
      <c r="F93" s="88">
        <v>0</v>
      </c>
      <c r="G93" s="19">
        <f>G90</f>
        <v>2962270</v>
      </c>
      <c r="H93" s="88">
        <v>0</v>
      </c>
      <c r="I93" s="19">
        <f>G93</f>
        <v>2962270</v>
      </c>
    </row>
    <row r="94" spans="1:9" s="2" customFormat="1" ht="13.5">
      <c r="A94" s="146"/>
      <c r="B94" s="158"/>
      <c r="C94" s="18"/>
      <c r="D94" s="18"/>
      <c r="E94" s="16" t="s">
        <v>15</v>
      </c>
      <c r="F94" s="88">
        <v>0</v>
      </c>
      <c r="G94" s="19">
        <f>G92-G93</f>
        <v>377730</v>
      </c>
      <c r="H94" s="88">
        <v>0</v>
      </c>
      <c r="I94" s="19">
        <f>I92-I93</f>
        <v>377730</v>
      </c>
    </row>
    <row r="95" spans="1:9" s="2" customFormat="1" ht="13.5">
      <c r="A95" s="144" t="s">
        <v>162</v>
      </c>
      <c r="B95" s="156"/>
      <c r="C95" s="64"/>
      <c r="D95" s="18"/>
      <c r="E95" s="14" t="s">
        <v>13</v>
      </c>
      <c r="F95" s="88">
        <v>0</v>
      </c>
      <c r="G95" s="19">
        <f>G86+G92</f>
        <v>18740000</v>
      </c>
      <c r="H95" s="88">
        <v>0</v>
      </c>
      <c r="I95" s="19">
        <f>G95</f>
        <v>18740000</v>
      </c>
    </row>
    <row r="96" spans="1:9" s="2" customFormat="1" ht="13.5">
      <c r="A96" s="145"/>
      <c r="B96" s="157"/>
      <c r="C96" s="64"/>
      <c r="D96" s="18"/>
      <c r="E96" s="16" t="s">
        <v>14</v>
      </c>
      <c r="F96" s="88">
        <v>0</v>
      </c>
      <c r="G96" s="19">
        <f>G87+G93</f>
        <v>21350350</v>
      </c>
      <c r="H96" s="88">
        <v>0</v>
      </c>
      <c r="I96" s="19">
        <f>G96</f>
        <v>21350350</v>
      </c>
    </row>
    <row r="97" spans="1:21" s="2" customFormat="1" ht="13.5">
      <c r="A97" s="146"/>
      <c r="B97" s="158"/>
      <c r="C97" s="18"/>
      <c r="D97" s="18"/>
      <c r="E97" s="16" t="s">
        <v>15</v>
      </c>
      <c r="F97" s="88">
        <v>0</v>
      </c>
      <c r="G97" s="19">
        <f>G95-G96</f>
        <v>-2610350</v>
      </c>
      <c r="H97" s="88">
        <v>0</v>
      </c>
      <c r="I97" s="19">
        <f>I95-I96</f>
        <v>-2610350</v>
      </c>
    </row>
    <row r="98" spans="1:21" s="2" customFormat="1" ht="13.5">
      <c r="A98" s="144" t="s">
        <v>129</v>
      </c>
      <c r="B98" s="144" t="s">
        <v>26</v>
      </c>
      <c r="C98" s="144" t="s">
        <v>35</v>
      </c>
      <c r="D98" s="16"/>
      <c r="E98" s="16" t="s">
        <v>13</v>
      </c>
      <c r="F98" s="87">
        <v>0</v>
      </c>
      <c r="G98" s="92">
        <v>0</v>
      </c>
      <c r="H98" s="92">
        <v>0</v>
      </c>
      <c r="I98" s="87">
        <f t="shared" si="2"/>
        <v>0</v>
      </c>
    </row>
    <row r="99" spans="1:21" s="2" customFormat="1" ht="13.5">
      <c r="A99" s="145"/>
      <c r="B99" s="145"/>
      <c r="C99" s="145"/>
      <c r="D99" s="16"/>
      <c r="E99" s="16" t="s">
        <v>14</v>
      </c>
      <c r="F99" s="87">
        <v>0</v>
      </c>
      <c r="G99" s="92">
        <v>0</v>
      </c>
      <c r="H99" s="92">
        <v>0</v>
      </c>
      <c r="I99" s="87">
        <f t="shared" si="2"/>
        <v>0</v>
      </c>
    </row>
    <row r="100" spans="1:21" s="2" customFormat="1" ht="13.5">
      <c r="A100" s="145"/>
      <c r="B100" s="145"/>
      <c r="C100" s="146"/>
      <c r="D100" s="16"/>
      <c r="E100" s="16" t="s">
        <v>15</v>
      </c>
      <c r="F100" s="87">
        <v>0</v>
      </c>
      <c r="G100" s="92">
        <f>G98-G99</f>
        <v>0</v>
      </c>
      <c r="H100" s="92">
        <v>0</v>
      </c>
      <c r="I100" s="87">
        <f>I98-I99</f>
        <v>0</v>
      </c>
    </row>
    <row r="101" spans="1:21" s="2" customFormat="1" ht="13.5">
      <c r="A101" s="145"/>
      <c r="B101" s="145"/>
      <c r="C101" s="156" t="s">
        <v>40</v>
      </c>
      <c r="D101" s="18"/>
      <c r="E101" s="18" t="s">
        <v>13</v>
      </c>
      <c r="F101" s="88">
        <v>0</v>
      </c>
      <c r="G101" s="92">
        <v>0</v>
      </c>
      <c r="H101" s="92">
        <v>0</v>
      </c>
      <c r="I101" s="88">
        <f>H101</f>
        <v>0</v>
      </c>
    </row>
    <row r="102" spans="1:21" s="2" customFormat="1" ht="13.5">
      <c r="A102" s="145"/>
      <c r="B102" s="145"/>
      <c r="C102" s="157"/>
      <c r="D102" s="18"/>
      <c r="E102" s="18" t="s">
        <v>14</v>
      </c>
      <c r="F102" s="88">
        <v>0</v>
      </c>
      <c r="G102" s="92">
        <v>0</v>
      </c>
      <c r="H102" s="92">
        <v>0</v>
      </c>
      <c r="I102" s="88">
        <f>G102</f>
        <v>0</v>
      </c>
    </row>
    <row r="103" spans="1:21" s="2" customFormat="1" ht="13.5">
      <c r="A103" s="145"/>
      <c r="B103" s="146"/>
      <c r="C103" s="158"/>
      <c r="D103" s="18"/>
      <c r="E103" s="18" t="s">
        <v>15</v>
      </c>
      <c r="F103" s="88">
        <v>0</v>
      </c>
      <c r="G103" s="92">
        <f>G101-G102</f>
        <v>0</v>
      </c>
      <c r="H103" s="92">
        <v>0</v>
      </c>
      <c r="I103" s="88">
        <f>I101-I102</f>
        <v>0</v>
      </c>
    </row>
    <row r="104" spans="1:21" s="2" customFormat="1" ht="13.5">
      <c r="A104" s="145"/>
      <c r="B104" s="144" t="s">
        <v>126</v>
      </c>
      <c r="C104" s="144"/>
      <c r="D104" s="16"/>
      <c r="E104" s="16" t="s">
        <v>13</v>
      </c>
      <c r="F104" s="87">
        <v>0</v>
      </c>
      <c r="G104" s="87">
        <f>G98+G101</f>
        <v>0</v>
      </c>
      <c r="H104" s="87">
        <v>0</v>
      </c>
      <c r="I104" s="87">
        <f>G104</f>
        <v>0</v>
      </c>
    </row>
    <row r="105" spans="1:21" s="2" customFormat="1" ht="13.5">
      <c r="A105" s="145"/>
      <c r="B105" s="145"/>
      <c r="C105" s="145"/>
      <c r="D105" s="16"/>
      <c r="E105" s="16" t="s">
        <v>14</v>
      </c>
      <c r="F105" s="87">
        <v>0</v>
      </c>
      <c r="G105" s="87">
        <f>G99+G102</f>
        <v>0</v>
      </c>
      <c r="H105" s="87">
        <v>0</v>
      </c>
      <c r="I105" s="87">
        <f>G105</f>
        <v>0</v>
      </c>
    </row>
    <row r="106" spans="1:21" s="2" customFormat="1" ht="13.5">
      <c r="A106" s="145"/>
      <c r="B106" s="146"/>
      <c r="C106" s="146"/>
      <c r="D106" s="16"/>
      <c r="E106" s="16" t="s">
        <v>15</v>
      </c>
      <c r="F106" s="87">
        <v>0</v>
      </c>
      <c r="G106" s="87">
        <f>G104-G105</f>
        <v>0</v>
      </c>
      <c r="H106" s="87">
        <v>0</v>
      </c>
      <c r="I106" s="87">
        <f>I104-I105</f>
        <v>0</v>
      </c>
    </row>
    <row r="107" spans="1:21" s="2" customFormat="1" ht="13.5">
      <c r="A107" s="156" t="s">
        <v>126</v>
      </c>
      <c r="B107" s="156"/>
      <c r="C107" s="156"/>
      <c r="D107" s="18"/>
      <c r="E107" s="18" t="s">
        <v>13</v>
      </c>
      <c r="F107" s="88">
        <v>0</v>
      </c>
      <c r="G107" s="88">
        <f>G104</f>
        <v>0</v>
      </c>
      <c r="H107" s="88">
        <v>0</v>
      </c>
      <c r="I107" s="88">
        <f>G107</f>
        <v>0</v>
      </c>
    </row>
    <row r="108" spans="1:21" s="2" customFormat="1" ht="13.5">
      <c r="A108" s="157"/>
      <c r="B108" s="157"/>
      <c r="C108" s="157"/>
      <c r="D108" s="18"/>
      <c r="E108" s="18" t="s">
        <v>14</v>
      </c>
      <c r="F108" s="88">
        <v>0</v>
      </c>
      <c r="G108" s="88">
        <f>G105</f>
        <v>0</v>
      </c>
      <c r="H108" s="88">
        <v>0</v>
      </c>
      <c r="I108" s="88">
        <f>G108</f>
        <v>0</v>
      </c>
    </row>
    <row r="109" spans="1:21" s="2" customFormat="1" ht="13.5">
      <c r="A109" s="158"/>
      <c r="B109" s="158"/>
      <c r="C109" s="158"/>
      <c r="D109" s="18"/>
      <c r="E109" s="18" t="s">
        <v>15</v>
      </c>
      <c r="F109" s="88">
        <v>0</v>
      </c>
      <c r="G109" s="88">
        <f>G107-G108</f>
        <v>0</v>
      </c>
      <c r="H109" s="88">
        <v>0</v>
      </c>
      <c r="I109" s="88">
        <f>I107-I108</f>
        <v>0</v>
      </c>
      <c r="U109" s="91"/>
    </row>
    <row r="110" spans="1:21" s="2" customFormat="1" ht="12.75" customHeight="1">
      <c r="A110" s="156" t="s">
        <v>163</v>
      </c>
      <c r="B110" s="156" t="s">
        <v>163</v>
      </c>
      <c r="C110" s="156" t="s">
        <v>163</v>
      </c>
      <c r="D110" s="18"/>
      <c r="E110" s="14" t="s">
        <v>13</v>
      </c>
      <c r="F110" s="88">
        <v>0</v>
      </c>
      <c r="G110" s="88">
        <v>0</v>
      </c>
      <c r="H110" s="88">
        <v>0</v>
      </c>
      <c r="I110" s="88">
        <f>G110</f>
        <v>0</v>
      </c>
    </row>
    <row r="111" spans="1:21" s="2" customFormat="1" ht="13.5">
      <c r="A111" s="157"/>
      <c r="B111" s="157"/>
      <c r="C111" s="157"/>
      <c r="D111" s="18"/>
      <c r="E111" s="16" t="s">
        <v>14</v>
      </c>
      <c r="F111" s="88">
        <v>0</v>
      </c>
      <c r="G111" s="88">
        <v>0</v>
      </c>
      <c r="H111" s="88">
        <v>0</v>
      </c>
      <c r="I111" s="88">
        <f>G111</f>
        <v>0</v>
      </c>
    </row>
    <row r="112" spans="1:21" s="2" customFormat="1" ht="13.5">
      <c r="A112" s="157"/>
      <c r="B112" s="158"/>
      <c r="C112" s="158"/>
      <c r="D112" s="18"/>
      <c r="E112" s="16" t="s">
        <v>15</v>
      </c>
      <c r="F112" s="88">
        <v>0</v>
      </c>
      <c r="G112" s="88">
        <f>G110-G111</f>
        <v>0</v>
      </c>
      <c r="H112" s="88">
        <v>0</v>
      </c>
      <c r="I112" s="88">
        <f>I110-I111</f>
        <v>0</v>
      </c>
    </row>
    <row r="113" spans="1:9" s="2" customFormat="1" ht="13.5">
      <c r="A113" s="157"/>
      <c r="B113" s="156" t="s">
        <v>162</v>
      </c>
      <c r="C113" s="156"/>
      <c r="D113" s="18"/>
      <c r="E113" s="14" t="s">
        <v>13</v>
      </c>
      <c r="F113" s="88">
        <v>0</v>
      </c>
      <c r="G113" s="88">
        <f>G110</f>
        <v>0</v>
      </c>
      <c r="H113" s="88">
        <v>0</v>
      </c>
      <c r="I113" s="88">
        <f>G113</f>
        <v>0</v>
      </c>
    </row>
    <row r="114" spans="1:9" s="2" customFormat="1" ht="13.5">
      <c r="A114" s="157"/>
      <c r="B114" s="157"/>
      <c r="C114" s="157"/>
      <c r="D114" s="18"/>
      <c r="E114" s="16" t="s">
        <v>14</v>
      </c>
      <c r="F114" s="88">
        <v>0</v>
      </c>
      <c r="G114" s="88">
        <f>G111</f>
        <v>0</v>
      </c>
      <c r="H114" s="88">
        <v>0</v>
      </c>
      <c r="I114" s="88">
        <f>G114</f>
        <v>0</v>
      </c>
    </row>
    <row r="115" spans="1:9" s="2" customFormat="1" ht="13.5">
      <c r="A115" s="158"/>
      <c r="B115" s="158"/>
      <c r="C115" s="158"/>
      <c r="D115" s="18"/>
      <c r="E115" s="16" t="s">
        <v>15</v>
      </c>
      <c r="F115" s="88">
        <v>0</v>
      </c>
      <c r="G115" s="88">
        <f>G113-G114</f>
        <v>0</v>
      </c>
      <c r="H115" s="88">
        <v>0</v>
      </c>
      <c r="I115" s="88">
        <f>I113-I114</f>
        <v>0</v>
      </c>
    </row>
    <row r="116" spans="1:9" s="2" customFormat="1" ht="13.5">
      <c r="A116" s="156" t="s">
        <v>162</v>
      </c>
      <c r="B116" s="156"/>
      <c r="C116" s="156"/>
      <c r="D116" s="18"/>
      <c r="E116" s="14" t="s">
        <v>13</v>
      </c>
      <c r="F116" s="88">
        <v>0</v>
      </c>
      <c r="G116" s="88">
        <f>G113</f>
        <v>0</v>
      </c>
      <c r="H116" s="88">
        <v>0</v>
      </c>
      <c r="I116" s="88">
        <f>G115</f>
        <v>0</v>
      </c>
    </row>
    <row r="117" spans="1:9" s="2" customFormat="1" ht="13.5">
      <c r="A117" s="157"/>
      <c r="B117" s="157"/>
      <c r="C117" s="157"/>
      <c r="D117" s="18"/>
      <c r="E117" s="16" t="s">
        <v>14</v>
      </c>
      <c r="F117" s="88">
        <v>0</v>
      </c>
      <c r="G117" s="88">
        <f>G114</f>
        <v>0</v>
      </c>
      <c r="H117" s="88">
        <v>0</v>
      </c>
      <c r="I117" s="88">
        <f>G117</f>
        <v>0</v>
      </c>
    </row>
    <row r="118" spans="1:9" s="2" customFormat="1" ht="13.5">
      <c r="A118" s="158"/>
      <c r="B118" s="158"/>
      <c r="C118" s="158"/>
      <c r="D118" s="18"/>
      <c r="E118" s="16" t="s">
        <v>15</v>
      </c>
      <c r="F118" s="88">
        <v>0</v>
      </c>
      <c r="G118" s="88">
        <f>G116-G117</f>
        <v>0</v>
      </c>
      <c r="H118" s="88">
        <v>0</v>
      </c>
      <c r="I118" s="88">
        <f>I116-I117</f>
        <v>0</v>
      </c>
    </row>
    <row r="119" spans="1:9" s="2" customFormat="1" ht="13.5">
      <c r="A119" s="144" t="s">
        <v>130</v>
      </c>
      <c r="B119" s="156" t="s">
        <v>27</v>
      </c>
      <c r="C119" s="144" t="s">
        <v>27</v>
      </c>
      <c r="D119" s="16"/>
      <c r="E119" s="16" t="s">
        <v>13</v>
      </c>
      <c r="F119" s="87">
        <v>0</v>
      </c>
      <c r="G119" s="17">
        <v>2400000</v>
      </c>
      <c r="H119" s="87">
        <v>0</v>
      </c>
      <c r="I119" s="17">
        <f t="shared" ref="I119:I135" si="3">G119</f>
        <v>2400000</v>
      </c>
    </row>
    <row r="120" spans="1:9" s="2" customFormat="1" ht="13.5">
      <c r="A120" s="145"/>
      <c r="B120" s="157"/>
      <c r="C120" s="145"/>
      <c r="D120" s="16"/>
      <c r="E120" s="16" t="s">
        <v>14</v>
      </c>
      <c r="F120" s="87">
        <v>0</v>
      </c>
      <c r="G120" s="87">
        <v>0</v>
      </c>
      <c r="H120" s="87">
        <v>0</v>
      </c>
      <c r="I120" s="87">
        <f t="shared" si="3"/>
        <v>0</v>
      </c>
    </row>
    <row r="121" spans="1:9" s="2" customFormat="1" ht="13.5">
      <c r="A121" s="145"/>
      <c r="B121" s="157"/>
      <c r="C121" s="146"/>
      <c r="D121" s="16"/>
      <c r="E121" s="16" t="s">
        <v>15</v>
      </c>
      <c r="F121" s="87">
        <v>0</v>
      </c>
      <c r="G121" s="17">
        <f>G119-G120</f>
        <v>2400000</v>
      </c>
      <c r="H121" s="87">
        <v>0</v>
      </c>
      <c r="I121" s="17">
        <f>I119-I120</f>
        <v>2400000</v>
      </c>
    </row>
    <row r="122" spans="1:9" s="2" customFormat="1" ht="13.5">
      <c r="A122" s="145"/>
      <c r="B122" s="156" t="s">
        <v>126</v>
      </c>
      <c r="C122" s="156"/>
      <c r="D122" s="18"/>
      <c r="E122" s="18" t="s">
        <v>13</v>
      </c>
      <c r="F122" s="88">
        <v>0</v>
      </c>
      <c r="G122" s="19">
        <f>G119</f>
        <v>2400000</v>
      </c>
      <c r="H122" s="88">
        <v>0</v>
      </c>
      <c r="I122" s="19">
        <f t="shared" si="3"/>
        <v>2400000</v>
      </c>
    </row>
    <row r="123" spans="1:9" s="2" customFormat="1" ht="13.5">
      <c r="A123" s="145"/>
      <c r="B123" s="157"/>
      <c r="C123" s="157"/>
      <c r="D123" s="18"/>
      <c r="E123" s="18" t="s">
        <v>14</v>
      </c>
      <c r="F123" s="88">
        <v>0</v>
      </c>
      <c r="G123" s="88">
        <f>G120</f>
        <v>0</v>
      </c>
      <c r="H123" s="88">
        <v>0</v>
      </c>
      <c r="I123" s="88">
        <f t="shared" si="3"/>
        <v>0</v>
      </c>
    </row>
    <row r="124" spans="1:9" s="2" customFormat="1" ht="13.5">
      <c r="A124" s="146"/>
      <c r="B124" s="158"/>
      <c r="C124" s="158"/>
      <c r="D124" s="18"/>
      <c r="E124" s="18" t="s">
        <v>15</v>
      </c>
      <c r="F124" s="88">
        <v>0</v>
      </c>
      <c r="G124" s="19">
        <f>G122-G123</f>
        <v>2400000</v>
      </c>
      <c r="H124" s="88">
        <v>0</v>
      </c>
      <c r="I124" s="19">
        <f>I122-I123</f>
        <v>2400000</v>
      </c>
    </row>
    <row r="125" spans="1:9" s="2" customFormat="1" ht="13.5">
      <c r="A125" s="144" t="s">
        <v>126</v>
      </c>
      <c r="B125" s="144"/>
      <c r="C125" s="144"/>
      <c r="D125" s="16"/>
      <c r="E125" s="16" t="s">
        <v>13</v>
      </c>
      <c r="F125" s="87">
        <v>0</v>
      </c>
      <c r="G125" s="17">
        <f>G122</f>
        <v>2400000</v>
      </c>
      <c r="H125" s="87">
        <v>0</v>
      </c>
      <c r="I125" s="17">
        <f t="shared" si="3"/>
        <v>2400000</v>
      </c>
    </row>
    <row r="126" spans="1:9" s="2" customFormat="1" ht="13.5">
      <c r="A126" s="145"/>
      <c r="B126" s="145"/>
      <c r="C126" s="145"/>
      <c r="D126" s="16"/>
      <c r="E126" s="16" t="s">
        <v>14</v>
      </c>
      <c r="F126" s="87">
        <v>0</v>
      </c>
      <c r="G126" s="87">
        <f>G123</f>
        <v>0</v>
      </c>
      <c r="H126" s="87">
        <v>0</v>
      </c>
      <c r="I126" s="87">
        <f t="shared" si="3"/>
        <v>0</v>
      </c>
    </row>
    <row r="127" spans="1:9" s="2" customFormat="1" ht="13.5">
      <c r="A127" s="146"/>
      <c r="B127" s="146"/>
      <c r="C127" s="146"/>
      <c r="D127" s="16"/>
      <c r="E127" s="16" t="s">
        <v>15</v>
      </c>
      <c r="F127" s="87">
        <v>0</v>
      </c>
      <c r="G127" s="17">
        <f>G125-G126</f>
        <v>2400000</v>
      </c>
      <c r="H127" s="87">
        <v>0</v>
      </c>
      <c r="I127" s="17">
        <f>I125-I126</f>
        <v>2400000</v>
      </c>
    </row>
    <row r="128" spans="1:9" s="2" customFormat="1" ht="13.5" customHeight="1">
      <c r="A128" s="156" t="s">
        <v>164</v>
      </c>
      <c r="B128" s="144" t="s">
        <v>164</v>
      </c>
      <c r="C128" s="156" t="s">
        <v>28</v>
      </c>
      <c r="D128" s="18"/>
      <c r="E128" s="18" t="s">
        <v>13</v>
      </c>
      <c r="F128" s="88">
        <v>0</v>
      </c>
      <c r="G128" s="19">
        <v>10000000</v>
      </c>
      <c r="H128" s="88">
        <v>0</v>
      </c>
      <c r="I128" s="19">
        <f t="shared" si="3"/>
        <v>10000000</v>
      </c>
    </row>
    <row r="129" spans="1:9" s="2" customFormat="1" ht="13.5">
      <c r="A129" s="157"/>
      <c r="B129" s="145"/>
      <c r="C129" s="157"/>
      <c r="D129" s="18"/>
      <c r="E129" s="18" t="s">
        <v>14</v>
      </c>
      <c r="F129" s="88">
        <v>0</v>
      </c>
      <c r="G129" s="88">
        <v>0</v>
      </c>
      <c r="H129" s="88">
        <v>0</v>
      </c>
      <c r="I129" s="88">
        <f t="shared" si="3"/>
        <v>0</v>
      </c>
    </row>
    <row r="130" spans="1:9" s="2" customFormat="1" ht="13.5">
      <c r="A130" s="157"/>
      <c r="B130" s="146"/>
      <c r="C130" s="158"/>
      <c r="D130" s="18"/>
      <c r="E130" s="18" t="s">
        <v>15</v>
      </c>
      <c r="F130" s="88">
        <v>0</v>
      </c>
      <c r="G130" s="19">
        <f>G128-G129</f>
        <v>10000000</v>
      </c>
      <c r="H130" s="88">
        <v>0</v>
      </c>
      <c r="I130" s="19">
        <f>I128-I129</f>
        <v>10000000</v>
      </c>
    </row>
    <row r="131" spans="1:9" s="2" customFormat="1" ht="13.5" customHeight="1">
      <c r="A131" s="157"/>
      <c r="B131" s="144" t="s">
        <v>126</v>
      </c>
      <c r="C131" s="144"/>
      <c r="D131" s="16"/>
      <c r="E131" s="16" t="s">
        <v>13</v>
      </c>
      <c r="F131" s="87">
        <v>0</v>
      </c>
      <c r="G131" s="17">
        <f t="shared" ref="G131:G135" si="4">G128</f>
        <v>10000000</v>
      </c>
      <c r="H131" s="87">
        <v>0</v>
      </c>
      <c r="I131" s="17">
        <f t="shared" si="3"/>
        <v>10000000</v>
      </c>
    </row>
    <row r="132" spans="1:9" s="2" customFormat="1" ht="13.5">
      <c r="A132" s="157"/>
      <c r="B132" s="145"/>
      <c r="C132" s="145"/>
      <c r="D132" s="16"/>
      <c r="E132" s="16" t="s">
        <v>14</v>
      </c>
      <c r="F132" s="87">
        <v>0</v>
      </c>
      <c r="G132" s="87">
        <f t="shared" si="4"/>
        <v>0</v>
      </c>
      <c r="H132" s="87">
        <v>0</v>
      </c>
      <c r="I132" s="87">
        <f t="shared" si="3"/>
        <v>0</v>
      </c>
    </row>
    <row r="133" spans="1:9" s="2" customFormat="1" ht="13.5">
      <c r="A133" s="157"/>
      <c r="B133" s="146"/>
      <c r="C133" s="146"/>
      <c r="D133" s="16"/>
      <c r="E133" s="16" t="s">
        <v>15</v>
      </c>
      <c r="F133" s="87">
        <v>0</v>
      </c>
      <c r="G133" s="17">
        <f>G131-G132</f>
        <v>10000000</v>
      </c>
      <c r="H133" s="87">
        <v>0</v>
      </c>
      <c r="I133" s="17">
        <f>I131-I132</f>
        <v>10000000</v>
      </c>
    </row>
    <row r="134" spans="1:9" s="2" customFormat="1" ht="13.5">
      <c r="A134" s="156" t="s">
        <v>126</v>
      </c>
      <c r="B134" s="156"/>
      <c r="C134" s="156"/>
      <c r="D134" s="18"/>
      <c r="E134" s="18" t="s">
        <v>13</v>
      </c>
      <c r="F134" s="88">
        <v>0</v>
      </c>
      <c r="G134" s="19">
        <f t="shared" si="4"/>
        <v>10000000</v>
      </c>
      <c r="H134" s="88">
        <v>0</v>
      </c>
      <c r="I134" s="19">
        <f t="shared" si="3"/>
        <v>10000000</v>
      </c>
    </row>
    <row r="135" spans="1:9" s="2" customFormat="1" ht="13.5">
      <c r="A135" s="157"/>
      <c r="B135" s="157"/>
      <c r="C135" s="157"/>
      <c r="D135" s="18"/>
      <c r="E135" s="18" t="s">
        <v>14</v>
      </c>
      <c r="F135" s="88">
        <v>0</v>
      </c>
      <c r="G135" s="88">
        <f t="shared" si="4"/>
        <v>0</v>
      </c>
      <c r="H135" s="88">
        <v>0</v>
      </c>
      <c r="I135" s="88">
        <f t="shared" si="3"/>
        <v>0</v>
      </c>
    </row>
    <row r="136" spans="1:9" s="2" customFormat="1" ht="13.5">
      <c r="A136" s="158"/>
      <c r="B136" s="158"/>
      <c r="C136" s="158"/>
      <c r="D136" s="18"/>
      <c r="E136" s="18" t="s">
        <v>15</v>
      </c>
      <c r="F136" s="88">
        <v>0</v>
      </c>
      <c r="G136" s="19">
        <f>G134-G135</f>
        <v>10000000</v>
      </c>
      <c r="H136" s="88">
        <v>0</v>
      </c>
      <c r="I136" s="19">
        <f>I134-I135</f>
        <v>10000000</v>
      </c>
    </row>
    <row r="137" spans="1:9" s="2" customFormat="1" ht="13.5">
      <c r="A137" s="188" t="s">
        <v>29</v>
      </c>
      <c r="B137" s="189"/>
      <c r="C137" s="189"/>
      <c r="D137" s="190"/>
      <c r="E137" s="25" t="s">
        <v>13</v>
      </c>
      <c r="F137" s="89">
        <v>0</v>
      </c>
      <c r="G137" s="26">
        <f>G59+G74+G95+G107+G116+G125+G134</f>
        <v>204722000</v>
      </c>
      <c r="H137" s="89">
        <f>H107</f>
        <v>0</v>
      </c>
      <c r="I137" s="26">
        <f>I59+I74+I95+I107+I116+I125+I134</f>
        <v>204722000</v>
      </c>
    </row>
    <row r="138" spans="1:9" s="2" customFormat="1" ht="13.5">
      <c r="A138" s="191"/>
      <c r="B138" s="192"/>
      <c r="C138" s="192"/>
      <c r="D138" s="193"/>
      <c r="E138" s="27" t="s">
        <v>14</v>
      </c>
      <c r="F138" s="90">
        <v>0</v>
      </c>
      <c r="G138" s="26">
        <f>G60+G75+G96+G108+G117+G126+G135</f>
        <v>189143150</v>
      </c>
      <c r="H138" s="90">
        <f>H108</f>
        <v>0</v>
      </c>
      <c r="I138" s="26">
        <f>I60+I75+I96+I108+I117+I126+I135</f>
        <v>189143150</v>
      </c>
    </row>
    <row r="139" spans="1:9" s="2" customFormat="1" ht="13.5">
      <c r="A139" s="194"/>
      <c r="B139" s="195"/>
      <c r="C139" s="195"/>
      <c r="D139" s="196"/>
      <c r="E139" s="27" t="s">
        <v>15</v>
      </c>
      <c r="F139" s="90">
        <v>0</v>
      </c>
      <c r="G139" s="28">
        <f>G137-G138</f>
        <v>15578850</v>
      </c>
      <c r="H139" s="90">
        <f>H137-H138</f>
        <v>0</v>
      </c>
      <c r="I139" s="28">
        <f>I137-I138</f>
        <v>15578850</v>
      </c>
    </row>
    <row r="140" spans="1:9">
      <c r="A140" s="29"/>
      <c r="B140" s="29"/>
      <c r="C140" s="29"/>
      <c r="D140" s="29"/>
      <c r="E140" s="29"/>
      <c r="F140" s="29"/>
      <c r="G140" s="29"/>
      <c r="H140" s="29"/>
      <c r="I140" s="29"/>
    </row>
    <row r="141" spans="1:9">
      <c r="A141" s="29"/>
      <c r="B141" s="29"/>
      <c r="C141" s="29"/>
      <c r="D141" s="29"/>
      <c r="E141" s="29"/>
      <c r="F141" s="29"/>
      <c r="G141" s="29"/>
      <c r="H141" s="29"/>
      <c r="I141" s="29"/>
    </row>
    <row r="142" spans="1:9">
      <c r="A142" s="29"/>
      <c r="B142" s="29"/>
      <c r="C142" s="29"/>
      <c r="D142" s="29"/>
      <c r="E142" s="29"/>
      <c r="F142" s="29"/>
      <c r="G142" s="29"/>
      <c r="H142" s="29"/>
      <c r="I142" s="29"/>
    </row>
    <row r="143" spans="1:9">
      <c r="A143" s="29"/>
      <c r="B143" s="29"/>
      <c r="C143" s="29"/>
      <c r="D143" s="29"/>
      <c r="E143" s="29"/>
      <c r="F143" s="29"/>
      <c r="G143" s="29"/>
      <c r="H143" s="29"/>
      <c r="I143" s="29"/>
    </row>
    <row r="144" spans="1:9">
      <c r="A144" s="29"/>
      <c r="B144" s="29"/>
      <c r="C144" s="29"/>
      <c r="D144" s="29"/>
      <c r="E144" s="29"/>
      <c r="F144" s="29"/>
      <c r="G144" s="29"/>
      <c r="H144" s="29"/>
      <c r="I144" s="29"/>
    </row>
  </sheetData>
  <mergeCells count="90">
    <mergeCell ref="B125:B127"/>
    <mergeCell ref="B98:B103"/>
    <mergeCell ref="B104:B106"/>
    <mergeCell ref="A98:A106"/>
    <mergeCell ref="B35:B37"/>
    <mergeCell ref="B56:B58"/>
    <mergeCell ref="A5:A58"/>
    <mergeCell ref="A62:A73"/>
    <mergeCell ref="B71:B73"/>
    <mergeCell ref="B26:B34"/>
    <mergeCell ref="A59:A61"/>
    <mergeCell ref="B62:B70"/>
    <mergeCell ref="B89:B91"/>
    <mergeCell ref="B95:B97"/>
    <mergeCell ref="A95:A97"/>
    <mergeCell ref="A77:A94"/>
    <mergeCell ref="A134:A136"/>
    <mergeCell ref="B134:B136"/>
    <mergeCell ref="C134:C136"/>
    <mergeCell ref="A137:D139"/>
    <mergeCell ref="C128:C130"/>
    <mergeCell ref="C131:C133"/>
    <mergeCell ref="A128:A133"/>
    <mergeCell ref="B131:B133"/>
    <mergeCell ref="B128:B130"/>
    <mergeCell ref="I3:I4"/>
    <mergeCell ref="A3:D3"/>
    <mergeCell ref="E3:E4"/>
    <mergeCell ref="F3:F4"/>
    <mergeCell ref="G3:G4"/>
    <mergeCell ref="H3:H4"/>
    <mergeCell ref="C20:C22"/>
    <mergeCell ref="C23:C25"/>
    <mergeCell ref="C11:C13"/>
    <mergeCell ref="C5:C7"/>
    <mergeCell ref="B5:B22"/>
    <mergeCell ref="B23:B25"/>
    <mergeCell ref="C8:C10"/>
    <mergeCell ref="C14:C16"/>
    <mergeCell ref="C17:C19"/>
    <mergeCell ref="C26:C28"/>
    <mergeCell ref="C29:C31"/>
    <mergeCell ref="C32:C34"/>
    <mergeCell ref="C44:C46"/>
    <mergeCell ref="C47:C49"/>
    <mergeCell ref="C56:C58"/>
    <mergeCell ref="C62:C64"/>
    <mergeCell ref="C65:C67"/>
    <mergeCell ref="C50:C52"/>
    <mergeCell ref="C35:C37"/>
    <mergeCell ref="C38:C40"/>
    <mergeCell ref="C41:C43"/>
    <mergeCell ref="C53:C55"/>
    <mergeCell ref="C125:C127"/>
    <mergeCell ref="A107:A109"/>
    <mergeCell ref="B107:B109"/>
    <mergeCell ref="C107:C109"/>
    <mergeCell ref="A116:A118"/>
    <mergeCell ref="B116:B118"/>
    <mergeCell ref="C116:C118"/>
    <mergeCell ref="A110:A115"/>
    <mergeCell ref="B110:B112"/>
    <mergeCell ref="C110:C112"/>
    <mergeCell ref="C119:C121"/>
    <mergeCell ref="A119:A124"/>
    <mergeCell ref="B119:B121"/>
    <mergeCell ref="B122:B124"/>
    <mergeCell ref="C122:C124"/>
    <mergeCell ref="A125:A127"/>
    <mergeCell ref="C68:C70"/>
    <mergeCell ref="C80:C82"/>
    <mergeCell ref="B77:B85"/>
    <mergeCell ref="B92:B94"/>
    <mergeCell ref="C89:C91"/>
    <mergeCell ref="B113:B115"/>
    <mergeCell ref="C113:C115"/>
    <mergeCell ref="C77:C79"/>
    <mergeCell ref="A1:F1"/>
    <mergeCell ref="A2:I2"/>
    <mergeCell ref="C104:C106"/>
    <mergeCell ref="C98:C100"/>
    <mergeCell ref="C101:C103"/>
    <mergeCell ref="C71:C73"/>
    <mergeCell ref="A74:A76"/>
    <mergeCell ref="B74:B76"/>
    <mergeCell ref="C74:C76"/>
    <mergeCell ref="C83:C85"/>
    <mergeCell ref="B86:B88"/>
    <mergeCell ref="C86:C88"/>
    <mergeCell ref="B38:B55"/>
  </mergeCells>
  <phoneticPr fontId="3" type="noConversion"/>
  <printOptions horizontalCentered="1"/>
  <pageMargins left="0.31496062992125984" right="0.70866141732283472" top="0.74803149606299213" bottom="0.74803149606299213" header="0.31496062992125984" footer="0.31496062992125984"/>
  <pageSetup paperSize="9" scale="95" fitToHeight="0" orientation="portrait" r:id="rId1"/>
  <rowBreaks count="2" manualBreakCount="2">
    <brk id="55" max="16383" man="1"/>
    <brk id="10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2"/>
  <dimension ref="A1:P41"/>
  <sheetViews>
    <sheetView topLeftCell="A17" zoomScaleNormal="100" zoomScaleSheetLayoutView="90" workbookViewId="0">
      <selection activeCell="U39" sqref="U39"/>
    </sheetView>
  </sheetViews>
  <sheetFormatPr defaultColWidth="8.88671875" defaultRowHeight="13.5"/>
  <cols>
    <col min="1" max="1" width="3.6640625" style="4" customWidth="1"/>
    <col min="2" max="2" width="10.21875" style="6" customWidth="1"/>
    <col min="3" max="3" width="6.109375" style="6" customWidth="1"/>
    <col min="4" max="9" width="7" style="6" customWidth="1"/>
    <col min="10" max="10" width="8.21875" style="6" customWidth="1"/>
    <col min="11" max="11" width="5.77734375" style="6" customWidth="1"/>
    <col min="12" max="12" width="5.33203125" style="6" customWidth="1"/>
    <col min="13" max="13" width="8.6640625" style="6" customWidth="1"/>
    <col min="14" max="14" width="5.109375" style="6" hidden="1" customWidth="1"/>
    <col min="15" max="15" width="10.5546875" style="5" hidden="1" customWidth="1"/>
    <col min="16" max="16" width="1.33203125" style="3" customWidth="1"/>
    <col min="17" max="17" width="10.21875" style="134" bestFit="1" customWidth="1"/>
    <col min="18" max="16384" width="8.88671875" style="134"/>
  </cols>
  <sheetData>
    <row r="1" spans="1:16" ht="26.25" customHeight="1">
      <c r="A1" s="212" t="s">
        <v>188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</row>
    <row r="2" spans="1:16">
      <c r="A2" s="30"/>
      <c r="B2" s="219" t="s">
        <v>209</v>
      </c>
      <c r="C2" s="219"/>
      <c r="D2" s="219"/>
      <c r="E2" s="219"/>
      <c r="F2" s="37"/>
      <c r="G2" s="37"/>
      <c r="H2" s="37"/>
      <c r="I2" s="37"/>
      <c r="J2" s="37"/>
      <c r="K2" s="37"/>
      <c r="L2" s="37"/>
      <c r="M2" s="37"/>
      <c r="N2" s="37"/>
      <c r="O2" s="31"/>
      <c r="P2" s="32"/>
    </row>
    <row r="3" spans="1:16">
      <c r="A3" s="30"/>
      <c r="B3" s="219" t="s">
        <v>210</v>
      </c>
      <c r="C3" s="219"/>
      <c r="D3" s="219"/>
      <c r="E3" s="219"/>
      <c r="F3" s="37"/>
      <c r="G3" s="37"/>
      <c r="H3" s="37"/>
      <c r="I3" s="37"/>
      <c r="J3" s="37"/>
      <c r="K3" s="37"/>
      <c r="L3" s="37"/>
      <c r="M3" s="37"/>
      <c r="N3" s="37"/>
      <c r="O3" s="31"/>
      <c r="P3" s="32"/>
    </row>
    <row r="4" spans="1:16">
      <c r="A4" s="30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1"/>
      <c r="P4" s="32"/>
    </row>
    <row r="5" spans="1:16" s="102" customFormat="1" ht="18.95" customHeight="1">
      <c r="A5" s="213" t="s">
        <v>41</v>
      </c>
      <c r="B5" s="213"/>
      <c r="C5" s="213"/>
      <c r="D5" s="213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101"/>
    </row>
    <row r="6" spans="1:16">
      <c r="A6" s="214" t="s">
        <v>42</v>
      </c>
      <c r="B6" s="216" t="s">
        <v>189</v>
      </c>
      <c r="C6" s="216" t="s">
        <v>47</v>
      </c>
      <c r="D6" s="218" t="s">
        <v>190</v>
      </c>
      <c r="E6" s="131"/>
      <c r="F6" s="131"/>
      <c r="G6" s="131"/>
      <c r="H6" s="126"/>
      <c r="I6" s="208" t="s">
        <v>191</v>
      </c>
      <c r="J6" s="208" t="s">
        <v>45</v>
      </c>
      <c r="K6" s="220" t="s">
        <v>46</v>
      </c>
      <c r="L6" s="221"/>
      <c r="M6" s="220" t="s">
        <v>94</v>
      </c>
      <c r="N6" s="221"/>
      <c r="O6" s="31"/>
      <c r="P6" s="98"/>
    </row>
    <row r="7" spans="1:16" ht="40.5">
      <c r="A7" s="215"/>
      <c r="B7" s="217"/>
      <c r="C7" s="217"/>
      <c r="D7" s="217"/>
      <c r="E7" s="130" t="s">
        <v>43</v>
      </c>
      <c r="F7" s="130" t="s">
        <v>192</v>
      </c>
      <c r="G7" s="130" t="s">
        <v>193</v>
      </c>
      <c r="H7" s="130" t="s">
        <v>44</v>
      </c>
      <c r="I7" s="209"/>
      <c r="J7" s="209"/>
      <c r="K7" s="222"/>
      <c r="L7" s="223"/>
      <c r="M7" s="222"/>
      <c r="N7" s="223"/>
      <c r="O7" s="31"/>
      <c r="P7" s="98"/>
    </row>
    <row r="8" spans="1:16" ht="20.100000000000001" customHeight="1">
      <c r="A8" s="33"/>
      <c r="B8" s="127" t="s">
        <v>117</v>
      </c>
      <c r="C8" s="127"/>
      <c r="D8" s="127"/>
      <c r="E8" s="127"/>
      <c r="F8" s="127"/>
      <c r="G8" s="127"/>
      <c r="H8" s="127"/>
      <c r="I8" s="127"/>
      <c r="J8" s="127"/>
      <c r="K8" s="207"/>
      <c r="L8" s="207"/>
      <c r="M8" s="197"/>
      <c r="N8" s="198"/>
      <c r="O8" s="31"/>
      <c r="P8" s="98"/>
    </row>
    <row r="9" spans="1:16" ht="20.100000000000001" customHeight="1">
      <c r="A9" s="33"/>
      <c r="B9" s="127" t="s">
        <v>53</v>
      </c>
      <c r="C9" s="127"/>
      <c r="D9" s="127"/>
      <c r="E9" s="127"/>
      <c r="F9" s="127"/>
      <c r="G9" s="127"/>
      <c r="H9" s="127"/>
      <c r="I9" s="127"/>
      <c r="J9" s="127"/>
      <c r="K9" s="207">
        <f>SUM(K8:K8)</f>
        <v>0</v>
      </c>
      <c r="L9" s="207"/>
      <c r="M9" s="125"/>
      <c r="N9" s="126"/>
      <c r="O9" s="31"/>
      <c r="P9" s="98"/>
    </row>
    <row r="10" spans="1:16">
      <c r="A10" s="30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1"/>
      <c r="P10" s="32"/>
    </row>
    <row r="11" spans="1:16" s="102" customFormat="1" ht="18.95" customHeight="1">
      <c r="A11" s="213" t="s">
        <v>178</v>
      </c>
      <c r="B11" s="213"/>
      <c r="C11" s="213"/>
      <c r="D11" s="213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0"/>
      <c r="P11" s="101"/>
    </row>
    <row r="12" spans="1:16" ht="13.5" customHeight="1">
      <c r="A12" s="214" t="s">
        <v>42</v>
      </c>
      <c r="B12" s="216" t="s">
        <v>189</v>
      </c>
      <c r="C12" s="216" t="s">
        <v>47</v>
      </c>
      <c r="D12" s="218" t="s">
        <v>190</v>
      </c>
      <c r="E12" s="131"/>
      <c r="F12" s="131"/>
      <c r="G12" s="131"/>
      <c r="H12" s="126"/>
      <c r="I12" s="208" t="s">
        <v>191</v>
      </c>
      <c r="J12" s="208" t="s">
        <v>45</v>
      </c>
      <c r="K12" s="208" t="s">
        <v>194</v>
      </c>
      <c r="L12" s="216" t="s">
        <v>48</v>
      </c>
      <c r="M12" s="208" t="s">
        <v>195</v>
      </c>
      <c r="N12" s="208" t="s">
        <v>94</v>
      </c>
      <c r="O12" s="31"/>
      <c r="P12" s="32"/>
    </row>
    <row r="13" spans="1:16" ht="40.5">
      <c r="A13" s="215"/>
      <c r="B13" s="217"/>
      <c r="C13" s="217"/>
      <c r="D13" s="217"/>
      <c r="E13" s="130" t="s">
        <v>43</v>
      </c>
      <c r="F13" s="130" t="s">
        <v>192</v>
      </c>
      <c r="G13" s="130" t="s">
        <v>193</v>
      </c>
      <c r="H13" s="130" t="s">
        <v>44</v>
      </c>
      <c r="I13" s="209"/>
      <c r="J13" s="209"/>
      <c r="K13" s="209"/>
      <c r="L13" s="217"/>
      <c r="M13" s="209"/>
      <c r="N13" s="209"/>
      <c r="O13" s="31"/>
      <c r="P13" s="32"/>
    </row>
    <row r="14" spans="1:16" ht="27">
      <c r="A14" s="34">
        <v>1</v>
      </c>
      <c r="B14" s="108">
        <v>45330</v>
      </c>
      <c r="C14" s="107" t="s">
        <v>179</v>
      </c>
      <c r="D14" s="107" t="s">
        <v>183</v>
      </c>
      <c r="E14" s="110" t="s">
        <v>181</v>
      </c>
      <c r="F14" s="110"/>
      <c r="G14" s="107" t="s">
        <v>185</v>
      </c>
      <c r="H14" s="107" t="s">
        <v>185</v>
      </c>
      <c r="I14" s="35" t="s">
        <v>212</v>
      </c>
      <c r="J14" s="35" t="s">
        <v>180</v>
      </c>
      <c r="K14" s="111" t="s">
        <v>213</v>
      </c>
      <c r="L14" s="129" t="s">
        <v>214</v>
      </c>
      <c r="M14" s="112">
        <v>200000</v>
      </c>
      <c r="N14" s="38"/>
      <c r="O14" s="31"/>
      <c r="P14" s="32"/>
    </row>
    <row r="15" spans="1:16" ht="27">
      <c r="A15" s="34">
        <v>2</v>
      </c>
      <c r="B15" s="108">
        <v>45351</v>
      </c>
      <c r="C15" s="107" t="s">
        <v>179</v>
      </c>
      <c r="D15" s="107" t="s">
        <v>183</v>
      </c>
      <c r="E15" s="110" t="s">
        <v>181</v>
      </c>
      <c r="F15" s="107"/>
      <c r="G15" s="107" t="s">
        <v>185</v>
      </c>
      <c r="H15" s="107" t="s">
        <v>185</v>
      </c>
      <c r="I15" s="35" t="s">
        <v>215</v>
      </c>
      <c r="J15" s="35" t="s">
        <v>180</v>
      </c>
      <c r="K15" s="111" t="s">
        <v>196</v>
      </c>
      <c r="L15" s="107" t="s">
        <v>216</v>
      </c>
      <c r="M15" s="109">
        <v>25000</v>
      </c>
      <c r="N15" s="38"/>
      <c r="O15" s="31"/>
      <c r="P15" s="32"/>
    </row>
    <row r="16" spans="1:16" ht="27">
      <c r="A16" s="34">
        <v>3</v>
      </c>
      <c r="B16" s="108">
        <v>45457</v>
      </c>
      <c r="C16" s="107" t="s">
        <v>179</v>
      </c>
      <c r="D16" s="107" t="s">
        <v>183</v>
      </c>
      <c r="E16" s="110" t="s">
        <v>181</v>
      </c>
      <c r="F16" s="107"/>
      <c r="G16" s="107" t="s">
        <v>185</v>
      </c>
      <c r="H16" s="107" t="s">
        <v>185</v>
      </c>
      <c r="I16" s="35" t="s">
        <v>215</v>
      </c>
      <c r="J16" s="35" t="s">
        <v>180</v>
      </c>
      <c r="K16" s="111" t="s">
        <v>217</v>
      </c>
      <c r="L16" s="107" t="s">
        <v>218</v>
      </c>
      <c r="M16" s="109">
        <v>30000</v>
      </c>
      <c r="N16" s="38"/>
      <c r="O16" s="31"/>
      <c r="P16" s="32"/>
    </row>
    <row r="17" spans="1:16" ht="27">
      <c r="A17" s="34">
        <v>4</v>
      </c>
      <c r="B17" s="108">
        <v>45618</v>
      </c>
      <c r="C17" s="107" t="s">
        <v>179</v>
      </c>
      <c r="D17" s="107" t="s">
        <v>183</v>
      </c>
      <c r="E17" s="110" t="s">
        <v>181</v>
      </c>
      <c r="F17" s="107"/>
      <c r="G17" s="107" t="s">
        <v>185</v>
      </c>
      <c r="H17" s="107" t="s">
        <v>185</v>
      </c>
      <c r="I17" s="35" t="s">
        <v>215</v>
      </c>
      <c r="J17" s="35" t="s">
        <v>180</v>
      </c>
      <c r="K17" s="111" t="s">
        <v>219</v>
      </c>
      <c r="L17" s="107" t="s">
        <v>186</v>
      </c>
      <c r="M17" s="109">
        <v>50000</v>
      </c>
      <c r="N17" s="38"/>
      <c r="O17" s="31"/>
      <c r="P17" s="32"/>
    </row>
    <row r="18" spans="1:16" ht="27">
      <c r="A18" s="34">
        <v>5</v>
      </c>
      <c r="B18" s="108">
        <v>45621</v>
      </c>
      <c r="C18" s="107" t="s">
        <v>179</v>
      </c>
      <c r="D18" s="107" t="s">
        <v>183</v>
      </c>
      <c r="E18" s="110" t="s">
        <v>181</v>
      </c>
      <c r="F18" s="107"/>
      <c r="G18" s="107" t="s">
        <v>185</v>
      </c>
      <c r="H18" s="107" t="s">
        <v>185</v>
      </c>
      <c r="I18" s="35" t="s">
        <v>215</v>
      </c>
      <c r="J18" s="35" t="s">
        <v>180</v>
      </c>
      <c r="K18" s="111" t="s">
        <v>220</v>
      </c>
      <c r="L18" s="107" t="s">
        <v>186</v>
      </c>
      <c r="M18" s="109">
        <v>30000</v>
      </c>
      <c r="N18" s="38"/>
      <c r="O18" s="31"/>
      <c r="P18" s="32"/>
    </row>
    <row r="19" spans="1:16" ht="27">
      <c r="A19" s="128">
        <v>6</v>
      </c>
      <c r="B19" s="122">
        <v>45647</v>
      </c>
      <c r="C19" s="130" t="s">
        <v>179</v>
      </c>
      <c r="D19" s="130" t="s">
        <v>183</v>
      </c>
      <c r="E19" s="123" t="s">
        <v>181</v>
      </c>
      <c r="F19" s="130"/>
      <c r="G19" s="130" t="s">
        <v>185</v>
      </c>
      <c r="H19" s="130" t="s">
        <v>185</v>
      </c>
      <c r="I19" s="132" t="s">
        <v>215</v>
      </c>
      <c r="J19" s="132" t="s">
        <v>180</v>
      </c>
      <c r="K19" s="133" t="s">
        <v>221</v>
      </c>
      <c r="L19" s="130" t="s">
        <v>222</v>
      </c>
      <c r="M19" s="124">
        <v>50000</v>
      </c>
      <c r="N19" s="38"/>
      <c r="O19" s="31"/>
      <c r="P19" s="32"/>
    </row>
    <row r="20" spans="1:16">
      <c r="A20" s="30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1"/>
      <c r="P20" s="32"/>
    </row>
    <row r="21" spans="1:16" s="102" customFormat="1" ht="18.95" customHeight="1">
      <c r="A21" s="203" t="s">
        <v>49</v>
      </c>
      <c r="B21" s="203"/>
      <c r="C21" s="203"/>
      <c r="D21" s="203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100"/>
      <c r="P21" s="101"/>
    </row>
    <row r="22" spans="1:16">
      <c r="A22" s="33" t="s">
        <v>42</v>
      </c>
      <c r="B22" s="233" t="s">
        <v>197</v>
      </c>
      <c r="C22" s="233"/>
      <c r="D22" s="233" t="s">
        <v>50</v>
      </c>
      <c r="E22" s="233"/>
      <c r="F22" s="233" t="s">
        <v>46</v>
      </c>
      <c r="G22" s="233"/>
      <c r="H22" s="233" t="s">
        <v>198</v>
      </c>
      <c r="I22" s="233"/>
      <c r="J22" s="233" t="s">
        <v>199</v>
      </c>
      <c r="K22" s="233"/>
      <c r="L22" s="233" t="s">
        <v>94</v>
      </c>
      <c r="M22" s="233"/>
      <c r="N22" s="233"/>
      <c r="O22" s="31"/>
      <c r="P22" s="98"/>
    </row>
    <row r="23" spans="1:16" ht="20.100000000000001" customHeight="1">
      <c r="A23" s="33"/>
      <c r="B23" s="197"/>
      <c r="C23" s="198"/>
      <c r="D23" s="197" t="s">
        <v>117</v>
      </c>
      <c r="E23" s="198"/>
      <c r="F23" s="231"/>
      <c r="G23" s="232"/>
      <c r="H23" s="197"/>
      <c r="I23" s="198"/>
      <c r="J23" s="197"/>
      <c r="K23" s="198"/>
      <c r="L23" s="125"/>
      <c r="M23" s="131"/>
      <c r="N23" s="126"/>
      <c r="O23" s="31"/>
      <c r="P23" s="98"/>
    </row>
    <row r="24" spans="1:16" ht="20.100000000000001" customHeight="1">
      <c r="A24" s="33"/>
      <c r="B24" s="197"/>
      <c r="C24" s="198"/>
      <c r="D24" s="197"/>
      <c r="E24" s="198"/>
      <c r="F24" s="231"/>
      <c r="G24" s="232"/>
      <c r="H24" s="197"/>
      <c r="I24" s="198"/>
      <c r="J24" s="197"/>
      <c r="K24" s="198"/>
      <c r="L24" s="125"/>
      <c r="M24" s="131"/>
      <c r="N24" s="126"/>
      <c r="O24" s="31"/>
      <c r="P24" s="98"/>
    </row>
    <row r="25" spans="1:16">
      <c r="A25" s="30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6"/>
      <c r="P25" s="32"/>
    </row>
    <row r="26" spans="1:16" s="102" customFormat="1" ht="18.95" customHeight="1">
      <c r="A26" s="203" t="s">
        <v>200</v>
      </c>
      <c r="B26" s="203"/>
      <c r="C26" s="203"/>
      <c r="D26" s="203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103"/>
      <c r="P26" s="101"/>
    </row>
    <row r="27" spans="1:16" ht="23.1" customHeight="1">
      <c r="A27" s="33" t="s">
        <v>42</v>
      </c>
      <c r="B27" s="197" t="s">
        <v>197</v>
      </c>
      <c r="C27" s="198"/>
      <c r="D27" s="197" t="s">
        <v>50</v>
      </c>
      <c r="E27" s="198"/>
      <c r="F27" s="197" t="s">
        <v>46</v>
      </c>
      <c r="G27" s="198"/>
      <c r="H27" s="197" t="s">
        <v>198</v>
      </c>
      <c r="I27" s="198"/>
      <c r="J27" s="197" t="s">
        <v>199</v>
      </c>
      <c r="K27" s="204"/>
      <c r="L27" s="211" t="s">
        <v>94</v>
      </c>
      <c r="M27" s="204"/>
      <c r="N27" s="198"/>
      <c r="O27" s="105"/>
      <c r="P27" s="98"/>
    </row>
    <row r="28" spans="1:16" ht="23.1" customHeight="1">
      <c r="A28" s="113">
        <v>1</v>
      </c>
      <c r="B28" s="201">
        <v>45330</v>
      </c>
      <c r="C28" s="202"/>
      <c r="D28" s="111" t="s">
        <v>213</v>
      </c>
      <c r="E28" s="129" t="s">
        <v>214</v>
      </c>
      <c r="F28" s="199">
        <v>200000</v>
      </c>
      <c r="G28" s="200"/>
      <c r="H28" s="205" t="s">
        <v>182</v>
      </c>
      <c r="I28" s="210"/>
      <c r="J28" s="205" t="s">
        <v>223</v>
      </c>
      <c r="K28" s="206"/>
      <c r="L28" s="114"/>
      <c r="M28" s="115"/>
      <c r="N28" s="38"/>
      <c r="O28" s="106"/>
      <c r="P28" s="98"/>
    </row>
    <row r="29" spans="1:16" ht="23.1" customHeight="1">
      <c r="A29" s="116">
        <v>2</v>
      </c>
      <c r="B29" s="224">
        <v>45351</v>
      </c>
      <c r="C29" s="225"/>
      <c r="D29" s="111" t="s">
        <v>196</v>
      </c>
      <c r="E29" s="107" t="s">
        <v>216</v>
      </c>
      <c r="F29" s="226">
        <v>25000</v>
      </c>
      <c r="G29" s="227"/>
      <c r="H29" s="228" t="s">
        <v>182</v>
      </c>
      <c r="I29" s="229"/>
      <c r="J29" s="228" t="s">
        <v>187</v>
      </c>
      <c r="K29" s="230"/>
      <c r="L29" s="117"/>
      <c r="M29" s="118"/>
      <c r="N29" s="38"/>
      <c r="O29" s="106"/>
      <c r="P29" s="98"/>
    </row>
    <row r="30" spans="1:16" ht="23.1" customHeight="1">
      <c r="A30" s="116">
        <v>3</v>
      </c>
      <c r="B30" s="224">
        <v>45457</v>
      </c>
      <c r="C30" s="225"/>
      <c r="D30" s="111" t="s">
        <v>217</v>
      </c>
      <c r="E30" s="107" t="s">
        <v>218</v>
      </c>
      <c r="F30" s="226">
        <v>30000</v>
      </c>
      <c r="G30" s="227"/>
      <c r="H30" s="228" t="s">
        <v>182</v>
      </c>
      <c r="I30" s="229"/>
      <c r="J30" s="228" t="s">
        <v>224</v>
      </c>
      <c r="K30" s="230"/>
      <c r="L30" s="117"/>
      <c r="M30" s="118"/>
      <c r="N30" s="38"/>
      <c r="O30" s="106"/>
      <c r="P30" s="98"/>
    </row>
    <row r="31" spans="1:16" ht="23.1" customHeight="1">
      <c r="A31" s="116">
        <v>4</v>
      </c>
      <c r="B31" s="224">
        <v>45618</v>
      </c>
      <c r="C31" s="225"/>
      <c r="D31" s="111" t="s">
        <v>219</v>
      </c>
      <c r="E31" s="107" t="s">
        <v>186</v>
      </c>
      <c r="F31" s="226">
        <v>50000</v>
      </c>
      <c r="G31" s="227"/>
      <c r="H31" s="228" t="s">
        <v>182</v>
      </c>
      <c r="I31" s="229"/>
      <c r="J31" s="228" t="s">
        <v>184</v>
      </c>
      <c r="K31" s="230"/>
      <c r="L31" s="117"/>
      <c r="M31" s="118"/>
      <c r="N31" s="38"/>
      <c r="O31" s="106"/>
      <c r="P31" s="98"/>
    </row>
    <row r="32" spans="1:16" ht="23.1" customHeight="1">
      <c r="A32" s="116">
        <v>5</v>
      </c>
      <c r="B32" s="224">
        <v>45621</v>
      </c>
      <c r="C32" s="225"/>
      <c r="D32" s="111" t="s">
        <v>220</v>
      </c>
      <c r="E32" s="107" t="s">
        <v>186</v>
      </c>
      <c r="F32" s="226">
        <v>30000</v>
      </c>
      <c r="G32" s="227"/>
      <c r="H32" s="228" t="s">
        <v>182</v>
      </c>
      <c r="I32" s="229"/>
      <c r="J32" s="228" t="s">
        <v>224</v>
      </c>
      <c r="K32" s="230"/>
      <c r="L32" s="117"/>
      <c r="M32" s="118"/>
      <c r="N32" s="38"/>
      <c r="O32" s="106"/>
      <c r="P32" s="98"/>
    </row>
    <row r="33" spans="1:16" ht="23.1" customHeight="1">
      <c r="A33" s="119">
        <v>6</v>
      </c>
      <c r="B33" s="237">
        <v>45647</v>
      </c>
      <c r="C33" s="238"/>
      <c r="D33" s="133" t="s">
        <v>221</v>
      </c>
      <c r="E33" s="130" t="s">
        <v>222</v>
      </c>
      <c r="F33" s="239">
        <v>50000</v>
      </c>
      <c r="G33" s="240"/>
      <c r="H33" s="241" t="s">
        <v>182</v>
      </c>
      <c r="I33" s="242"/>
      <c r="J33" s="241" t="s">
        <v>225</v>
      </c>
      <c r="K33" s="243"/>
      <c r="L33" s="121"/>
      <c r="M33" s="120"/>
      <c r="N33" s="38"/>
      <c r="O33" s="106"/>
      <c r="P33" s="98"/>
    </row>
    <row r="34" spans="1:16" ht="23.1" customHeight="1">
      <c r="A34" s="30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254"/>
      <c r="N34" s="38"/>
      <c r="O34" s="36"/>
      <c r="P34" s="255"/>
    </row>
    <row r="35" spans="1:16" ht="15" customHeight="1">
      <c r="A35" s="203" t="s">
        <v>51</v>
      </c>
      <c r="B35" s="203"/>
      <c r="C35" s="203"/>
      <c r="D35" s="203"/>
      <c r="E35" s="203"/>
      <c r="F35" s="99"/>
      <c r="G35" s="99"/>
      <c r="H35" s="99"/>
      <c r="I35" s="99"/>
      <c r="J35" s="104"/>
      <c r="K35" s="104"/>
      <c r="L35" s="104"/>
      <c r="M35" s="104"/>
      <c r="N35" s="37"/>
      <c r="O35" s="36"/>
      <c r="P35" s="32"/>
    </row>
    <row r="36" spans="1:16" s="102" customFormat="1" ht="23.1" customHeight="1">
      <c r="A36" s="234" t="s">
        <v>201</v>
      </c>
      <c r="B36" s="235"/>
      <c r="C36" s="235"/>
      <c r="D36" s="235"/>
      <c r="E36" s="236"/>
      <c r="F36" s="197" t="s">
        <v>202</v>
      </c>
      <c r="G36" s="204"/>
      <c r="H36" s="204"/>
      <c r="I36" s="198"/>
      <c r="J36" s="125" t="s">
        <v>203</v>
      </c>
      <c r="K36" s="131"/>
      <c r="L36" s="131"/>
      <c r="M36" s="126"/>
      <c r="N36" s="104"/>
      <c r="O36" s="103"/>
      <c r="P36" s="101"/>
    </row>
    <row r="37" spans="1:16" ht="23.1" customHeight="1">
      <c r="A37" s="197" t="s">
        <v>204</v>
      </c>
      <c r="B37" s="204"/>
      <c r="C37" s="204"/>
      <c r="D37" s="204"/>
      <c r="E37" s="198"/>
      <c r="F37" s="197" t="s">
        <v>52</v>
      </c>
      <c r="G37" s="204"/>
      <c r="H37" s="204"/>
      <c r="I37" s="198"/>
      <c r="J37" s="125" t="s">
        <v>205</v>
      </c>
      <c r="K37" s="131"/>
      <c r="L37" s="131"/>
      <c r="M37" s="126"/>
      <c r="N37" s="126"/>
      <c r="O37" s="36"/>
      <c r="P37" s="98"/>
    </row>
    <row r="38" spans="1:16" ht="23.1" customHeight="1">
      <c r="A38" s="30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254"/>
      <c r="N38" s="126"/>
      <c r="O38" s="36"/>
      <c r="P38" s="255"/>
    </row>
    <row r="39" spans="1:16">
      <c r="A39" s="30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6"/>
      <c r="P39" s="32"/>
    </row>
    <row r="40" spans="1:16">
      <c r="A40" s="30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6"/>
      <c r="P40" s="32"/>
    </row>
    <row r="41" spans="1:16">
      <c r="N41" s="37"/>
      <c r="O41" s="36"/>
      <c r="P41" s="32"/>
    </row>
  </sheetData>
  <mergeCells count="79">
    <mergeCell ref="A36:E36"/>
    <mergeCell ref="F36:I36"/>
    <mergeCell ref="A37:E37"/>
    <mergeCell ref="F37:I37"/>
    <mergeCell ref="A35:E35"/>
    <mergeCell ref="B32:C32"/>
    <mergeCell ref="F32:G32"/>
    <mergeCell ref="H32:I32"/>
    <mergeCell ref="J32:K32"/>
    <mergeCell ref="B33:C33"/>
    <mergeCell ref="F33:G33"/>
    <mergeCell ref="H33:I33"/>
    <mergeCell ref="J33:K33"/>
    <mergeCell ref="B30:C30"/>
    <mergeCell ref="F30:G30"/>
    <mergeCell ref="H30:I30"/>
    <mergeCell ref="J30:K30"/>
    <mergeCell ref="B31:C31"/>
    <mergeCell ref="F31:G31"/>
    <mergeCell ref="H31:I31"/>
    <mergeCell ref="J31:K31"/>
    <mergeCell ref="B29:C29"/>
    <mergeCell ref="F29:G29"/>
    <mergeCell ref="H29:I29"/>
    <mergeCell ref="J29:K29"/>
    <mergeCell ref="M8:N8"/>
    <mergeCell ref="F23:G23"/>
    <mergeCell ref="K8:L8"/>
    <mergeCell ref="A11:D11"/>
    <mergeCell ref="A12:A13"/>
    <mergeCell ref="B12:B13"/>
    <mergeCell ref="C12:C13"/>
    <mergeCell ref="L22:N22"/>
    <mergeCell ref="A21:D21"/>
    <mergeCell ref="B22:C22"/>
    <mergeCell ref="D22:E22"/>
    <mergeCell ref="F22:G22"/>
    <mergeCell ref="D12:D13"/>
    <mergeCell ref="N12:N13"/>
    <mergeCell ref="L12:L13"/>
    <mergeCell ref="M12:M13"/>
    <mergeCell ref="H22:I22"/>
    <mergeCell ref="J22:K22"/>
    <mergeCell ref="F24:G24"/>
    <mergeCell ref="J24:K24"/>
    <mergeCell ref="A1:P1"/>
    <mergeCell ref="A5:D5"/>
    <mergeCell ref="A6:A7"/>
    <mergeCell ref="B6:B7"/>
    <mergeCell ref="C6:C7"/>
    <mergeCell ref="D6:D7"/>
    <mergeCell ref="I6:I7"/>
    <mergeCell ref="J6:J7"/>
    <mergeCell ref="B2:E2"/>
    <mergeCell ref="B3:E3"/>
    <mergeCell ref="K6:L7"/>
    <mergeCell ref="M6:N7"/>
    <mergeCell ref="H24:I24"/>
    <mergeCell ref="J27:K27"/>
    <mergeCell ref="J28:K28"/>
    <mergeCell ref="K9:L9"/>
    <mergeCell ref="K12:K13"/>
    <mergeCell ref="I12:I13"/>
    <mergeCell ref="J12:J13"/>
    <mergeCell ref="H27:I27"/>
    <mergeCell ref="H28:I28"/>
    <mergeCell ref="H23:I23"/>
    <mergeCell ref="J23:K23"/>
    <mergeCell ref="L27:N27"/>
    <mergeCell ref="F27:G27"/>
    <mergeCell ref="F28:G28"/>
    <mergeCell ref="B28:C28"/>
    <mergeCell ref="B23:C23"/>
    <mergeCell ref="B24:C24"/>
    <mergeCell ref="B27:C27"/>
    <mergeCell ref="D23:E23"/>
    <mergeCell ref="D24:E24"/>
    <mergeCell ref="A26:D26"/>
    <mergeCell ref="D27:E27"/>
  </mergeCells>
  <phoneticPr fontId="3" type="noConversion"/>
  <printOptions horizontalCentered="1"/>
  <pageMargins left="0.23622047244094491" right="0.11811023622047245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9"/>
  <sheetViews>
    <sheetView workbookViewId="0">
      <selection activeCell="L18" sqref="L18"/>
    </sheetView>
  </sheetViews>
  <sheetFormatPr defaultRowHeight="13.5"/>
  <cols>
    <col min="1" max="1" width="5.77734375" customWidth="1"/>
    <col min="2" max="2" width="6" customWidth="1"/>
    <col min="3" max="3" width="5.21875" customWidth="1"/>
    <col min="4" max="4" width="6.33203125" customWidth="1"/>
    <col min="5" max="5" width="8.109375" customWidth="1"/>
    <col min="6" max="6" width="8.6640625" customWidth="1"/>
    <col min="7" max="7" width="9.109375" customWidth="1"/>
    <col min="8" max="8" width="8.44140625" customWidth="1"/>
    <col min="9" max="9" width="9.6640625" customWidth="1"/>
    <col min="10" max="10" width="7.6640625" customWidth="1"/>
  </cols>
  <sheetData>
    <row r="1" spans="1:10" ht="27" customHeight="1">
      <c r="A1" s="42" t="s">
        <v>54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35.25" customHeight="1">
      <c r="A2" s="245" t="s">
        <v>55</v>
      </c>
      <c r="B2" s="245"/>
      <c r="C2" s="245"/>
      <c r="D2" s="245"/>
      <c r="E2" s="245"/>
      <c r="F2" s="245"/>
      <c r="G2" s="245"/>
      <c r="H2" s="245"/>
      <c r="I2" s="245"/>
      <c r="J2" s="245"/>
    </row>
    <row r="3" spans="1:10" ht="18" customHeight="1">
      <c r="A3" s="44"/>
      <c r="B3" s="44"/>
      <c r="C3" s="44"/>
      <c r="D3" s="44"/>
      <c r="E3" s="44"/>
      <c r="F3" s="44"/>
      <c r="G3" s="44"/>
      <c r="H3" s="44"/>
      <c r="I3" s="246" t="s">
        <v>79</v>
      </c>
      <c r="J3" s="246"/>
    </row>
    <row r="4" spans="1:10">
      <c r="A4" s="247" t="s">
        <v>56</v>
      </c>
      <c r="B4" s="247"/>
      <c r="C4" s="247"/>
      <c r="D4" s="244" t="s">
        <v>65</v>
      </c>
      <c r="E4" s="244" t="s">
        <v>66</v>
      </c>
      <c r="F4" s="244" t="s">
        <v>60</v>
      </c>
      <c r="G4" s="244" t="s">
        <v>61</v>
      </c>
      <c r="H4" s="244" t="s">
        <v>62</v>
      </c>
      <c r="I4" s="244" t="s">
        <v>63</v>
      </c>
      <c r="J4" s="244" t="s">
        <v>64</v>
      </c>
    </row>
    <row r="5" spans="1:10" ht="27" customHeight="1">
      <c r="A5" s="65" t="s">
        <v>57</v>
      </c>
      <c r="B5" s="65" t="s">
        <v>59</v>
      </c>
      <c r="C5" s="65" t="s">
        <v>58</v>
      </c>
      <c r="D5" s="244"/>
      <c r="E5" s="244"/>
      <c r="F5" s="244"/>
      <c r="G5" s="244"/>
      <c r="H5" s="244"/>
      <c r="I5" s="244"/>
      <c r="J5" s="244"/>
    </row>
    <row r="6" spans="1:10" ht="24.95" customHeight="1">
      <c r="A6" s="66"/>
      <c r="B6" s="66"/>
      <c r="C6" s="66"/>
      <c r="D6" s="66"/>
      <c r="E6" s="76" t="s">
        <v>131</v>
      </c>
      <c r="F6" s="67"/>
      <c r="G6" s="67"/>
      <c r="H6" s="67"/>
      <c r="I6" s="67"/>
      <c r="J6" s="66"/>
    </row>
    <row r="7" spans="1:10" ht="24.95" customHeight="1">
      <c r="A7" s="66"/>
      <c r="B7" s="66"/>
      <c r="C7" s="66"/>
      <c r="D7" s="66"/>
      <c r="E7" s="66"/>
      <c r="F7" s="66"/>
      <c r="G7" s="66"/>
      <c r="H7" s="66"/>
      <c r="I7" s="66"/>
      <c r="J7" s="66"/>
    </row>
    <row r="8" spans="1:10" ht="24.95" customHeight="1">
      <c r="A8" s="46"/>
      <c r="B8" s="46"/>
      <c r="C8" s="46"/>
      <c r="D8" s="46"/>
      <c r="E8" s="46"/>
      <c r="F8" s="46"/>
      <c r="G8" s="46"/>
      <c r="H8" s="46"/>
      <c r="I8" s="46"/>
      <c r="J8" s="46"/>
    </row>
    <row r="9" spans="1:10" ht="24.95" customHeight="1">
      <c r="A9" s="46"/>
      <c r="B9" s="46"/>
      <c r="C9" s="46"/>
      <c r="D9" s="46"/>
      <c r="E9" s="46"/>
      <c r="F9" s="46"/>
      <c r="G9" s="46"/>
      <c r="H9" s="46"/>
      <c r="I9" s="46"/>
      <c r="J9" s="46"/>
    </row>
    <row r="10" spans="1:10" ht="2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</row>
    <row r="11" spans="1:10" ht="24.95" customHeight="1">
      <c r="A11" s="46"/>
      <c r="B11" s="46"/>
      <c r="C11" s="46"/>
      <c r="D11" s="46"/>
      <c r="E11" s="46"/>
      <c r="F11" s="46"/>
      <c r="G11" s="46"/>
      <c r="H11" s="46"/>
      <c r="I11" s="46"/>
      <c r="J11" s="46"/>
    </row>
    <row r="12" spans="1:10" ht="24.95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 ht="24.95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</row>
    <row r="14" spans="1:10" ht="24.9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</row>
    <row r="15" spans="1:10" ht="24.95" customHeight="1">
      <c r="A15" s="46"/>
      <c r="B15" s="46"/>
      <c r="C15" s="46"/>
      <c r="D15" s="46"/>
      <c r="E15" s="46"/>
      <c r="F15" s="46"/>
      <c r="G15" s="46"/>
      <c r="H15" s="46"/>
      <c r="I15" s="46"/>
      <c r="J15" s="46"/>
    </row>
    <row r="16" spans="1:10" ht="24.95" customHeight="1">
      <c r="A16" s="46"/>
      <c r="B16" s="46"/>
      <c r="C16" s="46"/>
      <c r="D16" s="46"/>
      <c r="E16" s="46"/>
      <c r="F16" s="46"/>
      <c r="G16" s="46"/>
      <c r="H16" s="46"/>
      <c r="I16" s="46"/>
      <c r="J16" s="46"/>
    </row>
    <row r="17" spans="1:10" ht="24.95" customHeight="1">
      <c r="A17" s="46"/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24.95" customHeight="1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4.95" customHeight="1">
      <c r="A19" s="46"/>
      <c r="B19" s="46"/>
      <c r="C19" s="46"/>
      <c r="D19" s="46"/>
      <c r="E19" s="46"/>
      <c r="F19" s="46"/>
      <c r="G19" s="46"/>
      <c r="H19" s="46"/>
      <c r="I19" s="46"/>
      <c r="J19" s="46"/>
    </row>
    <row r="20" spans="1:10" ht="24.95" customHeight="1">
      <c r="A20" s="46"/>
      <c r="B20" s="46"/>
      <c r="C20" s="46"/>
      <c r="D20" s="46"/>
      <c r="E20" s="46"/>
      <c r="F20" s="46"/>
      <c r="G20" s="46"/>
      <c r="H20" s="46"/>
      <c r="I20" s="46"/>
      <c r="J20" s="46"/>
    </row>
    <row r="21" spans="1:10" ht="24.95" customHeight="1">
      <c r="A21" s="46"/>
      <c r="B21" s="46"/>
      <c r="C21" s="46"/>
      <c r="D21" s="46"/>
      <c r="E21" s="46"/>
      <c r="F21" s="46"/>
      <c r="G21" s="46"/>
      <c r="H21" s="46"/>
      <c r="I21" s="46"/>
      <c r="J21" s="46"/>
    </row>
    <row r="22" spans="1:10" ht="24.95" customHeight="1">
      <c r="A22" s="46"/>
      <c r="B22" s="46"/>
      <c r="C22" s="46"/>
      <c r="D22" s="46"/>
      <c r="E22" s="46"/>
      <c r="F22" s="46"/>
      <c r="G22" s="46"/>
      <c r="H22" s="46"/>
      <c r="I22" s="46"/>
      <c r="J22" s="46"/>
    </row>
    <row r="23" spans="1:10" ht="24.95" customHeight="1">
      <c r="A23" s="46"/>
      <c r="B23" s="46"/>
      <c r="C23" s="46"/>
      <c r="D23" s="46"/>
      <c r="E23" s="46"/>
      <c r="F23" s="46"/>
      <c r="G23" s="46"/>
      <c r="H23" s="46"/>
      <c r="I23" s="46"/>
      <c r="J23" s="46"/>
    </row>
    <row r="24" spans="1:10" ht="24.95" customHeight="1">
      <c r="A24" s="46"/>
      <c r="B24" s="46"/>
      <c r="C24" s="46"/>
      <c r="D24" s="46"/>
      <c r="E24" s="46"/>
      <c r="F24" s="46"/>
      <c r="G24" s="46"/>
      <c r="H24" s="46"/>
      <c r="I24" s="46"/>
      <c r="J24" s="46"/>
    </row>
    <row r="25" spans="1:10" ht="24.95" customHeight="1">
      <c r="A25" s="46"/>
      <c r="B25" s="46"/>
      <c r="C25" s="46"/>
      <c r="D25" s="46"/>
      <c r="E25" s="46"/>
      <c r="F25" s="46"/>
      <c r="G25" s="46"/>
      <c r="H25" s="46"/>
      <c r="I25" s="46"/>
      <c r="J25" s="46"/>
    </row>
    <row r="26" spans="1:10" ht="24.95" customHeight="1">
      <c r="A26" s="46"/>
      <c r="B26" s="46"/>
      <c r="C26" s="46"/>
      <c r="D26" s="46"/>
      <c r="E26" s="46"/>
      <c r="F26" s="46"/>
      <c r="G26" s="46"/>
      <c r="H26" s="46"/>
      <c r="I26" s="46"/>
      <c r="J26" s="46"/>
    </row>
    <row r="27" spans="1:10" ht="24.95" customHeight="1">
      <c r="A27" s="46"/>
      <c r="B27" s="46"/>
      <c r="C27" s="46"/>
      <c r="D27" s="46"/>
      <c r="E27" s="46"/>
      <c r="F27" s="46"/>
      <c r="G27" s="46"/>
      <c r="H27" s="46"/>
      <c r="I27" s="46"/>
      <c r="J27" s="46"/>
    </row>
    <row r="28" spans="1:10" ht="24.95" customHeight="1">
      <c r="A28" s="46"/>
      <c r="B28" s="46"/>
      <c r="C28" s="46"/>
      <c r="D28" s="46"/>
      <c r="E28" s="46"/>
      <c r="F28" s="46"/>
      <c r="G28" s="46"/>
      <c r="H28" s="46"/>
      <c r="I28" s="46"/>
      <c r="J28" s="46"/>
    </row>
    <row r="29" spans="1:10" ht="24.95" customHeight="1">
      <c r="A29" s="47"/>
      <c r="B29" s="47"/>
      <c r="C29" s="47"/>
      <c r="D29" s="47"/>
      <c r="E29" s="47"/>
      <c r="F29" s="47"/>
      <c r="G29" s="47"/>
      <c r="H29" s="47"/>
      <c r="I29" s="47"/>
      <c r="J29" s="47"/>
    </row>
  </sheetData>
  <mergeCells count="10">
    <mergeCell ref="I4:I5"/>
    <mergeCell ref="J4:J5"/>
    <mergeCell ref="A2:J2"/>
    <mergeCell ref="I3:J3"/>
    <mergeCell ref="A4:C4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2"/>
  <sheetViews>
    <sheetView topLeftCell="A13" workbookViewId="0">
      <selection activeCell="L14" sqref="L14"/>
    </sheetView>
  </sheetViews>
  <sheetFormatPr defaultRowHeight="13.5"/>
  <cols>
    <col min="1" max="1" width="11.21875" customWidth="1"/>
    <col min="2" max="2" width="13" customWidth="1"/>
    <col min="3" max="3" width="13.5546875" customWidth="1"/>
    <col min="4" max="4" width="22.6640625" customWidth="1"/>
    <col min="5" max="5" width="15.109375" customWidth="1"/>
  </cols>
  <sheetData>
    <row r="1" spans="1:5">
      <c r="A1" s="43" t="s">
        <v>67</v>
      </c>
      <c r="B1" s="43"/>
      <c r="C1" s="43"/>
      <c r="D1" s="43"/>
      <c r="E1" s="43"/>
    </row>
    <row r="2" spans="1:5">
      <c r="A2" s="43"/>
      <c r="B2" s="43"/>
      <c r="C2" s="43"/>
      <c r="D2" s="43"/>
      <c r="E2" s="43"/>
    </row>
    <row r="3" spans="1:5" ht="22.5">
      <c r="A3" s="248" t="s">
        <v>68</v>
      </c>
      <c r="B3" s="248"/>
      <c r="C3" s="248"/>
      <c r="D3" s="248"/>
      <c r="E3" s="248"/>
    </row>
    <row r="4" spans="1:5">
      <c r="A4" s="43"/>
      <c r="B4" s="43"/>
      <c r="C4" s="43"/>
      <c r="D4" s="43"/>
      <c r="E4" s="48" t="s">
        <v>78</v>
      </c>
    </row>
    <row r="5" spans="1:5" ht="25.5" customHeight="1">
      <c r="A5" s="45" t="s">
        <v>69</v>
      </c>
      <c r="B5" s="45" t="s">
        <v>70</v>
      </c>
      <c r="C5" s="45" t="s">
        <v>71</v>
      </c>
      <c r="D5" s="45" t="s">
        <v>72</v>
      </c>
      <c r="E5" s="45" t="s">
        <v>73</v>
      </c>
    </row>
    <row r="6" spans="1:5" ht="24.95" customHeight="1">
      <c r="A6" s="45"/>
      <c r="B6" s="50"/>
      <c r="C6" s="45"/>
      <c r="D6" s="61"/>
      <c r="E6" s="51"/>
    </row>
    <row r="7" spans="1:5" ht="24.95" customHeight="1">
      <c r="A7" s="256"/>
      <c r="B7" s="257"/>
      <c r="C7" s="258"/>
      <c r="D7" s="258"/>
      <c r="E7" s="259"/>
    </row>
    <row r="8" spans="1:5" ht="24.95" customHeight="1">
      <c r="A8" s="260"/>
      <c r="B8" s="70"/>
      <c r="C8" s="75"/>
      <c r="D8" s="75"/>
      <c r="E8" s="46"/>
    </row>
    <row r="9" spans="1:5" ht="24.95" customHeight="1">
      <c r="A9" s="68"/>
      <c r="B9" s="70"/>
      <c r="C9" s="75"/>
      <c r="D9" s="75"/>
      <c r="E9" s="46"/>
    </row>
    <row r="10" spans="1:5" ht="24.95" customHeight="1">
      <c r="A10" s="68"/>
      <c r="B10" s="70"/>
      <c r="C10" s="75"/>
      <c r="D10" s="75"/>
      <c r="E10" s="46"/>
    </row>
    <row r="11" spans="1:5" ht="24.95" customHeight="1">
      <c r="A11" s="68"/>
      <c r="B11" s="70"/>
      <c r="C11" s="75"/>
      <c r="D11" s="75"/>
      <c r="E11" s="46"/>
    </row>
    <row r="12" spans="1:5" ht="24.95" customHeight="1">
      <c r="A12" s="68"/>
      <c r="B12" s="70"/>
      <c r="C12" s="75"/>
      <c r="D12" s="75"/>
      <c r="E12" s="46"/>
    </row>
    <row r="13" spans="1:5" ht="24.95" customHeight="1">
      <c r="A13" s="68"/>
      <c r="B13" s="261"/>
      <c r="C13" s="46"/>
      <c r="D13" s="46"/>
      <c r="E13" s="46"/>
    </row>
    <row r="14" spans="1:5" ht="24.95" customHeight="1">
      <c r="A14" s="46"/>
      <c r="B14" s="46"/>
      <c r="C14" s="46"/>
      <c r="D14" s="46"/>
      <c r="E14" s="46"/>
    </row>
    <row r="15" spans="1:5" ht="24.95" customHeight="1">
      <c r="A15" s="46"/>
      <c r="B15" s="46"/>
      <c r="C15" s="46"/>
      <c r="D15" s="46"/>
      <c r="E15" s="46"/>
    </row>
    <row r="16" spans="1:5" ht="24.95" customHeight="1">
      <c r="A16" s="46"/>
      <c r="B16" s="46"/>
      <c r="C16" s="46"/>
      <c r="D16" s="46"/>
      <c r="E16" s="46"/>
    </row>
    <row r="17" spans="1:5" ht="24.95" customHeight="1">
      <c r="A17" s="46"/>
      <c r="B17" s="46"/>
      <c r="C17" s="46"/>
      <c r="D17" s="46"/>
      <c r="E17" s="46"/>
    </row>
    <row r="18" spans="1:5" ht="24.95" customHeight="1">
      <c r="A18" s="46"/>
      <c r="B18" s="46"/>
      <c r="C18" s="46"/>
      <c r="D18" s="46"/>
      <c r="E18" s="46"/>
    </row>
    <row r="19" spans="1:5" ht="24.95" customHeight="1">
      <c r="A19" s="46"/>
      <c r="B19" s="46"/>
      <c r="C19" s="46"/>
      <c r="D19" s="46"/>
      <c r="E19" s="46"/>
    </row>
    <row r="20" spans="1:5" ht="24.95" customHeight="1">
      <c r="A20" s="46"/>
      <c r="B20" s="46"/>
      <c r="C20" s="46"/>
      <c r="D20" s="46"/>
      <c r="E20" s="46"/>
    </row>
    <row r="21" spans="1:5" ht="24.95" customHeight="1">
      <c r="A21" s="46"/>
      <c r="B21" s="46"/>
      <c r="C21" s="46"/>
      <c r="D21" s="46"/>
      <c r="E21" s="46"/>
    </row>
    <row r="22" spans="1:5" ht="24.95" customHeight="1">
      <c r="A22" s="46"/>
      <c r="B22" s="46"/>
      <c r="C22" s="46"/>
      <c r="D22" s="46"/>
      <c r="E22" s="46"/>
    </row>
    <row r="23" spans="1:5" ht="24.95" customHeight="1">
      <c r="A23" s="46"/>
      <c r="B23" s="46"/>
      <c r="C23" s="46"/>
      <c r="D23" s="46"/>
      <c r="E23" s="46"/>
    </row>
    <row r="24" spans="1:5" ht="24.95" customHeight="1">
      <c r="A24" s="46"/>
      <c r="B24" s="46"/>
      <c r="C24" s="46"/>
      <c r="D24" s="46"/>
      <c r="E24" s="46"/>
    </row>
    <row r="25" spans="1:5" ht="24.95" customHeight="1">
      <c r="A25" s="46"/>
      <c r="B25" s="46"/>
      <c r="C25" s="46"/>
      <c r="D25" s="46"/>
      <c r="E25" s="46"/>
    </row>
    <row r="26" spans="1:5" ht="24.95" customHeight="1">
      <c r="A26" s="46"/>
      <c r="B26" s="46"/>
      <c r="C26" s="46"/>
      <c r="D26" s="46"/>
      <c r="E26" s="46"/>
    </row>
    <row r="27" spans="1:5" ht="24.95" customHeight="1">
      <c r="A27" s="46"/>
      <c r="B27" s="46"/>
      <c r="C27" s="46"/>
      <c r="D27" s="46"/>
      <c r="E27" s="46"/>
    </row>
    <row r="28" spans="1:5" ht="24.95" customHeight="1">
      <c r="A28" s="46"/>
      <c r="B28" s="46"/>
      <c r="C28" s="46"/>
      <c r="D28" s="46"/>
      <c r="E28" s="46"/>
    </row>
    <row r="29" spans="1:5" ht="24.95" customHeight="1">
      <c r="A29" s="47"/>
      <c r="B29" s="47"/>
      <c r="C29" s="47"/>
      <c r="D29" s="47"/>
      <c r="E29" s="47"/>
    </row>
    <row r="30" spans="1:5">
      <c r="A30" s="43" t="s">
        <v>74</v>
      </c>
      <c r="B30" s="43"/>
      <c r="C30" s="43"/>
      <c r="D30" s="43"/>
      <c r="E30" s="43" t="s">
        <v>76</v>
      </c>
    </row>
    <row r="31" spans="1:5">
      <c r="A31" s="43" t="s">
        <v>75</v>
      </c>
      <c r="B31" s="43"/>
      <c r="C31" s="43"/>
      <c r="D31" s="43"/>
      <c r="E31" s="43" t="s">
        <v>77</v>
      </c>
    </row>
    <row r="32" spans="1:5">
      <c r="A32" s="43"/>
      <c r="B32" s="43"/>
      <c r="C32" s="43"/>
      <c r="D32" s="43"/>
      <c r="E32" s="43"/>
    </row>
  </sheetData>
  <mergeCells count="1">
    <mergeCell ref="A3:E3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0"/>
  <sheetViews>
    <sheetView workbookViewId="0">
      <selection activeCell="K13" sqref="K13"/>
    </sheetView>
  </sheetViews>
  <sheetFormatPr defaultRowHeight="13.5"/>
  <cols>
    <col min="2" max="2" width="8.77734375" customWidth="1"/>
    <col min="3" max="3" width="14.5546875" customWidth="1"/>
    <col min="4" max="4" width="14.88671875" customWidth="1"/>
    <col min="5" max="5" width="13.88671875" customWidth="1"/>
    <col min="6" max="6" width="13.6640625" customWidth="1"/>
  </cols>
  <sheetData>
    <row r="1" spans="1:6">
      <c r="A1" s="43" t="s">
        <v>80</v>
      </c>
      <c r="B1" s="43"/>
      <c r="C1" s="43"/>
      <c r="D1" s="43"/>
      <c r="E1" s="43"/>
      <c r="F1" s="43"/>
    </row>
    <row r="2" spans="1:6" ht="22.5">
      <c r="A2" s="248" t="s">
        <v>81</v>
      </c>
      <c r="B2" s="248"/>
      <c r="C2" s="248"/>
      <c r="D2" s="248"/>
      <c r="E2" s="248"/>
      <c r="F2" s="248"/>
    </row>
    <row r="3" spans="1:6" ht="22.5" customHeight="1">
      <c r="A3" s="43"/>
      <c r="B3" s="43"/>
      <c r="C3" s="43"/>
      <c r="D3" s="43"/>
      <c r="E3" s="43"/>
      <c r="F3" s="48" t="s">
        <v>82</v>
      </c>
    </row>
    <row r="4" spans="1:6" ht="24" customHeight="1">
      <c r="A4" s="45" t="s">
        <v>83</v>
      </c>
      <c r="B4" s="45" t="s">
        <v>84</v>
      </c>
      <c r="C4" s="45" t="s">
        <v>85</v>
      </c>
      <c r="D4" s="45" t="s">
        <v>86</v>
      </c>
      <c r="E4" s="45" t="s">
        <v>87</v>
      </c>
      <c r="F4" s="45" t="s">
        <v>88</v>
      </c>
    </row>
    <row r="5" spans="1:6" ht="24.95" customHeight="1">
      <c r="A5" s="68"/>
      <c r="B5" s="68"/>
      <c r="C5" s="75" t="s">
        <v>176</v>
      </c>
      <c r="D5" s="75"/>
      <c r="E5" s="68"/>
      <c r="F5" s="68"/>
    </row>
    <row r="6" spans="1:6" ht="24.95" customHeight="1">
      <c r="A6" s="69"/>
      <c r="B6" s="69"/>
      <c r="C6" s="70"/>
      <c r="D6" s="70"/>
      <c r="E6" s="69"/>
      <c r="F6" s="69"/>
    </row>
    <row r="7" spans="1:6" ht="24.95" customHeight="1">
      <c r="A7" s="46"/>
      <c r="B7" s="46"/>
      <c r="C7" s="46"/>
      <c r="D7" s="46"/>
      <c r="E7" s="46"/>
      <c r="F7" s="46"/>
    </row>
    <row r="8" spans="1:6" ht="24.95" customHeight="1">
      <c r="A8" s="46"/>
      <c r="B8" s="46"/>
      <c r="C8" s="46"/>
      <c r="D8" s="46"/>
      <c r="E8" s="46"/>
      <c r="F8" s="46"/>
    </row>
    <row r="9" spans="1:6" ht="24.95" customHeight="1">
      <c r="A9" s="46"/>
      <c r="B9" s="46"/>
      <c r="C9" s="46"/>
      <c r="D9" s="46"/>
      <c r="E9" s="46"/>
      <c r="F9" s="46"/>
    </row>
    <row r="10" spans="1:6" ht="24.95" customHeight="1">
      <c r="A10" s="46"/>
      <c r="B10" s="46"/>
      <c r="C10" s="46"/>
      <c r="D10" s="46"/>
      <c r="E10" s="46"/>
      <c r="F10" s="46"/>
    </row>
    <row r="11" spans="1:6" ht="24.95" customHeight="1">
      <c r="A11" s="46"/>
      <c r="B11" s="46"/>
      <c r="C11" s="46"/>
      <c r="D11" s="46"/>
      <c r="E11" s="46"/>
      <c r="F11" s="46"/>
    </row>
    <row r="12" spans="1:6" ht="24.95" customHeight="1">
      <c r="A12" s="46"/>
      <c r="B12" s="46"/>
      <c r="C12" s="46"/>
      <c r="D12" s="46"/>
      <c r="E12" s="46"/>
      <c r="F12" s="46"/>
    </row>
    <row r="13" spans="1:6" ht="24.95" customHeight="1">
      <c r="A13" s="46"/>
      <c r="B13" s="46"/>
      <c r="C13" s="46"/>
      <c r="D13" s="46"/>
      <c r="E13" s="46"/>
      <c r="F13" s="46"/>
    </row>
    <row r="14" spans="1:6" ht="24.95" customHeight="1">
      <c r="A14" s="46"/>
      <c r="B14" s="46"/>
      <c r="C14" s="46"/>
      <c r="D14" s="46"/>
      <c r="E14" s="46"/>
      <c r="F14" s="46"/>
    </row>
    <row r="15" spans="1:6" ht="24.95" customHeight="1">
      <c r="A15" s="46"/>
      <c r="B15" s="46"/>
      <c r="C15" s="46"/>
      <c r="D15" s="46"/>
      <c r="E15" s="46"/>
      <c r="F15" s="46"/>
    </row>
    <row r="16" spans="1:6" ht="24.95" customHeight="1">
      <c r="A16" s="46"/>
      <c r="B16" s="46"/>
      <c r="C16" s="46"/>
      <c r="D16" s="46"/>
      <c r="E16" s="46"/>
      <c r="F16" s="46"/>
    </row>
    <row r="17" spans="1:6" ht="24.95" customHeight="1">
      <c r="A17" s="46"/>
      <c r="B17" s="46"/>
      <c r="C17" s="46"/>
      <c r="D17" s="46"/>
      <c r="E17" s="46"/>
      <c r="F17" s="46"/>
    </row>
    <row r="18" spans="1:6" ht="24.95" customHeight="1">
      <c r="A18" s="46"/>
      <c r="B18" s="46"/>
      <c r="C18" s="46"/>
      <c r="D18" s="46"/>
      <c r="E18" s="46"/>
      <c r="F18" s="46"/>
    </row>
    <row r="19" spans="1:6" ht="24.95" customHeight="1">
      <c r="A19" s="46"/>
      <c r="B19" s="46"/>
      <c r="C19" s="46"/>
      <c r="D19" s="46"/>
      <c r="E19" s="46"/>
      <c r="F19" s="46"/>
    </row>
    <row r="20" spans="1:6" ht="24.95" customHeight="1">
      <c r="A20" s="46"/>
      <c r="B20" s="46"/>
      <c r="C20" s="46"/>
      <c r="D20" s="46"/>
      <c r="E20" s="46"/>
      <c r="F20" s="46"/>
    </row>
    <row r="21" spans="1:6" ht="24.95" customHeight="1">
      <c r="A21" s="46"/>
      <c r="B21" s="46"/>
      <c r="C21" s="46"/>
      <c r="D21" s="46"/>
      <c r="E21" s="46"/>
      <c r="F21" s="46"/>
    </row>
    <row r="22" spans="1:6" ht="24.95" customHeight="1">
      <c r="A22" s="46"/>
      <c r="B22" s="46"/>
      <c r="C22" s="46"/>
      <c r="D22" s="46"/>
      <c r="E22" s="46"/>
      <c r="F22" s="46"/>
    </row>
    <row r="23" spans="1:6" ht="24.95" customHeight="1">
      <c r="A23" s="46"/>
      <c r="B23" s="46"/>
      <c r="C23" s="46"/>
      <c r="D23" s="46"/>
      <c r="E23" s="46"/>
      <c r="F23" s="46"/>
    </row>
    <row r="24" spans="1:6" ht="24.95" customHeight="1">
      <c r="A24" s="46"/>
      <c r="B24" s="46"/>
      <c r="C24" s="46"/>
      <c r="D24" s="46"/>
      <c r="E24" s="46"/>
      <c r="F24" s="46"/>
    </row>
    <row r="25" spans="1:6" ht="24.95" customHeight="1">
      <c r="A25" s="46"/>
      <c r="B25" s="46"/>
      <c r="C25" s="46"/>
      <c r="D25" s="46"/>
      <c r="E25" s="46"/>
      <c r="F25" s="46"/>
    </row>
    <row r="26" spans="1:6" ht="24.95" customHeight="1">
      <c r="A26" s="46"/>
      <c r="B26" s="46"/>
      <c r="C26" s="46"/>
      <c r="D26" s="46"/>
      <c r="E26" s="46"/>
      <c r="F26" s="46"/>
    </row>
    <row r="27" spans="1:6" ht="24.95" customHeight="1">
      <c r="A27" s="46"/>
      <c r="B27" s="46"/>
      <c r="C27" s="46"/>
      <c r="D27" s="46"/>
      <c r="E27" s="46"/>
      <c r="F27" s="46"/>
    </row>
    <row r="28" spans="1:6" ht="24.95" customHeight="1">
      <c r="A28" s="46"/>
      <c r="B28" s="46"/>
      <c r="C28" s="46"/>
      <c r="D28" s="46"/>
      <c r="E28" s="46"/>
      <c r="F28" s="46"/>
    </row>
    <row r="29" spans="1:6" ht="24.95" customHeight="1">
      <c r="A29" s="46"/>
      <c r="B29" s="46"/>
      <c r="C29" s="46"/>
      <c r="D29" s="46"/>
      <c r="E29" s="46"/>
      <c r="F29" s="46"/>
    </row>
    <row r="30" spans="1:6" ht="24.95" customHeight="1">
      <c r="A30" s="47"/>
      <c r="B30" s="47"/>
      <c r="C30" s="47"/>
      <c r="D30" s="47"/>
      <c r="E30" s="47"/>
      <c r="F30" s="47"/>
    </row>
  </sheetData>
  <mergeCells count="1">
    <mergeCell ref="A2:F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0"/>
  <sheetViews>
    <sheetView workbookViewId="0">
      <selection activeCell="I15" sqref="I15"/>
    </sheetView>
  </sheetViews>
  <sheetFormatPr defaultRowHeight="13.5"/>
  <cols>
    <col min="1" max="1" width="15.5546875" customWidth="1"/>
    <col min="2" max="2" width="12.33203125" customWidth="1"/>
    <col min="3" max="3" width="15.109375" customWidth="1"/>
    <col min="4" max="4" width="18.77734375" customWidth="1"/>
    <col min="5" max="5" width="16.109375" customWidth="1"/>
  </cols>
  <sheetData>
    <row r="1" spans="1:5">
      <c r="A1" s="43" t="s">
        <v>89</v>
      </c>
      <c r="B1" s="43"/>
      <c r="C1" s="43"/>
      <c r="D1" s="43"/>
      <c r="E1" s="43"/>
    </row>
    <row r="2" spans="1:5" ht="20.25">
      <c r="A2" s="249" t="s">
        <v>90</v>
      </c>
      <c r="B2" s="249"/>
      <c r="C2" s="249"/>
      <c r="D2" s="249"/>
      <c r="E2" s="249"/>
    </row>
    <row r="3" spans="1:5">
      <c r="A3" s="43"/>
      <c r="B3" s="43"/>
      <c r="C3" s="43"/>
      <c r="D3" s="43"/>
      <c r="E3" s="48" t="s">
        <v>95</v>
      </c>
    </row>
    <row r="4" spans="1:5" ht="24.95" customHeight="1">
      <c r="A4" s="45" t="s">
        <v>91</v>
      </c>
      <c r="B4" s="45" t="s">
        <v>1</v>
      </c>
      <c r="C4" s="45" t="s">
        <v>92</v>
      </c>
      <c r="D4" s="45" t="s">
        <v>93</v>
      </c>
      <c r="E4" s="45" t="s">
        <v>94</v>
      </c>
    </row>
    <row r="5" spans="1:5" s="2" customFormat="1" ht="24.95" customHeight="1">
      <c r="A5" s="69"/>
      <c r="B5" s="69"/>
      <c r="C5" s="68" t="s">
        <v>117</v>
      </c>
      <c r="D5" s="69"/>
      <c r="E5" s="69"/>
    </row>
    <row r="6" spans="1:5" ht="24.95" customHeight="1">
      <c r="A6" s="46"/>
      <c r="B6" s="46"/>
      <c r="C6" s="46"/>
      <c r="D6" s="46"/>
      <c r="E6" s="46"/>
    </row>
    <row r="7" spans="1:5" ht="24.95" customHeight="1">
      <c r="A7" s="46"/>
      <c r="B7" s="46"/>
      <c r="C7" s="46"/>
      <c r="D7" s="46"/>
      <c r="E7" s="46"/>
    </row>
    <row r="8" spans="1:5" ht="24.95" customHeight="1">
      <c r="A8" s="46"/>
      <c r="B8" s="46"/>
      <c r="C8" s="46"/>
      <c r="D8" s="46"/>
      <c r="E8" s="46"/>
    </row>
    <row r="9" spans="1:5" ht="24.95" customHeight="1">
      <c r="A9" s="46"/>
      <c r="B9" s="46"/>
      <c r="C9" s="46"/>
      <c r="D9" s="46"/>
      <c r="E9" s="46"/>
    </row>
    <row r="10" spans="1:5" ht="24.95" customHeight="1">
      <c r="A10" s="46"/>
      <c r="B10" s="46"/>
      <c r="C10" s="46"/>
      <c r="D10" s="46"/>
      <c r="E10" s="46"/>
    </row>
    <row r="11" spans="1:5" ht="24.95" customHeight="1">
      <c r="A11" s="46"/>
      <c r="B11" s="46"/>
      <c r="C11" s="46"/>
      <c r="D11" s="46"/>
      <c r="E11" s="46"/>
    </row>
    <row r="12" spans="1:5" ht="24.95" customHeight="1">
      <c r="A12" s="46"/>
      <c r="B12" s="46"/>
      <c r="C12" s="46"/>
      <c r="D12" s="46"/>
      <c r="E12" s="46"/>
    </row>
    <row r="13" spans="1:5" ht="24.95" customHeight="1">
      <c r="A13" s="46"/>
      <c r="B13" s="46"/>
      <c r="C13" s="46"/>
      <c r="D13" s="46"/>
      <c r="E13" s="46"/>
    </row>
    <row r="14" spans="1:5" ht="24.95" customHeight="1">
      <c r="A14" s="46"/>
      <c r="B14" s="46"/>
      <c r="C14" s="46"/>
      <c r="D14" s="46"/>
      <c r="E14" s="46"/>
    </row>
    <row r="15" spans="1:5" ht="24.95" customHeight="1">
      <c r="A15" s="46"/>
      <c r="B15" s="46"/>
      <c r="C15" s="46"/>
      <c r="D15" s="46"/>
      <c r="E15" s="46"/>
    </row>
    <row r="16" spans="1:5" ht="24.95" customHeight="1">
      <c r="A16" s="46"/>
      <c r="B16" s="46"/>
      <c r="C16" s="46"/>
      <c r="D16" s="46"/>
      <c r="E16" s="46"/>
    </row>
    <row r="17" spans="1:5" ht="24.95" customHeight="1">
      <c r="A17" s="46"/>
      <c r="B17" s="46"/>
      <c r="C17" s="46"/>
      <c r="D17" s="46"/>
      <c r="E17" s="46"/>
    </row>
    <row r="18" spans="1:5" ht="24.95" customHeight="1">
      <c r="A18" s="46"/>
      <c r="B18" s="46"/>
      <c r="C18" s="46"/>
      <c r="D18" s="46"/>
      <c r="E18" s="46"/>
    </row>
    <row r="19" spans="1:5" ht="24.95" customHeight="1">
      <c r="A19" s="46"/>
      <c r="B19" s="46"/>
      <c r="C19" s="46"/>
      <c r="D19" s="46"/>
      <c r="E19" s="46"/>
    </row>
    <row r="20" spans="1:5" ht="24.95" customHeight="1">
      <c r="A20" s="46"/>
      <c r="B20" s="46"/>
      <c r="C20" s="46"/>
      <c r="D20" s="46"/>
      <c r="E20" s="46"/>
    </row>
    <row r="21" spans="1:5" ht="24.95" customHeight="1">
      <c r="A21" s="46"/>
      <c r="B21" s="46"/>
      <c r="C21" s="46"/>
      <c r="D21" s="46"/>
      <c r="E21" s="46"/>
    </row>
    <row r="22" spans="1:5" ht="24.95" customHeight="1">
      <c r="A22" s="46"/>
      <c r="B22" s="46"/>
      <c r="C22" s="46"/>
      <c r="D22" s="46"/>
      <c r="E22" s="46"/>
    </row>
    <row r="23" spans="1:5" ht="24.95" customHeight="1">
      <c r="A23" s="46"/>
      <c r="B23" s="46"/>
      <c r="C23" s="46"/>
      <c r="D23" s="46"/>
      <c r="E23" s="46"/>
    </row>
    <row r="24" spans="1:5" ht="24.95" customHeight="1">
      <c r="A24" s="46"/>
      <c r="B24" s="46"/>
      <c r="C24" s="46"/>
      <c r="D24" s="46"/>
      <c r="E24" s="46"/>
    </row>
    <row r="25" spans="1:5" ht="24.95" customHeight="1">
      <c r="A25" s="46"/>
      <c r="B25" s="46"/>
      <c r="C25" s="46"/>
      <c r="D25" s="46"/>
      <c r="E25" s="46"/>
    </row>
    <row r="26" spans="1:5" ht="24.95" customHeight="1">
      <c r="A26" s="46"/>
      <c r="B26" s="46"/>
      <c r="C26" s="46"/>
      <c r="D26" s="46"/>
      <c r="E26" s="46"/>
    </row>
    <row r="27" spans="1:5" ht="24.95" customHeight="1">
      <c r="A27" s="46"/>
      <c r="B27" s="46"/>
      <c r="C27" s="46"/>
      <c r="D27" s="46"/>
      <c r="E27" s="46"/>
    </row>
    <row r="28" spans="1:5" ht="24.95" customHeight="1">
      <c r="A28" s="47"/>
      <c r="B28" s="47"/>
      <c r="C28" s="47"/>
      <c r="D28" s="47"/>
      <c r="E28" s="47"/>
    </row>
    <row r="29" spans="1:5" ht="18.75" customHeight="1">
      <c r="A29" s="43" t="s">
        <v>96</v>
      </c>
      <c r="B29" s="43"/>
      <c r="C29" s="43"/>
      <c r="D29" s="43"/>
      <c r="E29" s="43" t="s">
        <v>97</v>
      </c>
    </row>
    <row r="30" spans="1:5" ht="17.25" customHeight="1">
      <c r="A30" s="43" t="s">
        <v>99</v>
      </c>
      <c r="B30" s="43"/>
      <c r="C30" s="43"/>
      <c r="D30" s="43"/>
      <c r="E30" s="43" t="s">
        <v>98</v>
      </c>
    </row>
  </sheetData>
  <mergeCells count="1">
    <mergeCell ref="A2:E2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1"/>
  <sheetViews>
    <sheetView workbookViewId="0">
      <selection activeCell="K14" sqref="K14"/>
    </sheetView>
  </sheetViews>
  <sheetFormatPr defaultRowHeight="13.5"/>
  <cols>
    <col min="1" max="1" width="11.88671875" customWidth="1"/>
    <col min="2" max="2" width="12.109375" customWidth="1"/>
    <col min="3" max="3" width="11.77734375" customWidth="1"/>
    <col min="4" max="4" width="12.21875" customWidth="1"/>
    <col min="5" max="5" width="11.21875" customWidth="1"/>
    <col min="6" max="6" width="13.88671875" customWidth="1"/>
  </cols>
  <sheetData>
    <row r="1" spans="1:6">
      <c r="A1" s="43" t="s">
        <v>101</v>
      </c>
      <c r="B1" s="43"/>
      <c r="C1" s="43"/>
      <c r="D1" s="43"/>
      <c r="E1" s="43"/>
      <c r="F1" s="43"/>
    </row>
    <row r="2" spans="1:6" ht="20.25">
      <c r="A2" s="249" t="s">
        <v>100</v>
      </c>
      <c r="B2" s="249"/>
      <c r="C2" s="249"/>
      <c r="D2" s="249"/>
      <c r="E2" s="249"/>
      <c r="F2" s="249"/>
    </row>
    <row r="3" spans="1:6">
      <c r="A3" s="43"/>
      <c r="B3" s="43"/>
      <c r="C3" s="43"/>
      <c r="D3" s="43"/>
      <c r="E3" s="252" t="s">
        <v>95</v>
      </c>
      <c r="F3" s="252"/>
    </row>
    <row r="4" spans="1:6" ht="24.95" customHeight="1">
      <c r="A4" s="45" t="s">
        <v>106</v>
      </c>
      <c r="B4" s="45" t="s">
        <v>102</v>
      </c>
      <c r="C4" s="45" t="s">
        <v>103</v>
      </c>
      <c r="D4" s="45" t="s">
        <v>46</v>
      </c>
      <c r="E4" s="45" t="s">
        <v>104</v>
      </c>
      <c r="F4" s="45" t="s">
        <v>105</v>
      </c>
    </row>
    <row r="5" spans="1:6" ht="24.95" customHeight="1">
      <c r="A5" s="46"/>
      <c r="B5" s="46"/>
      <c r="C5" s="69" t="s">
        <v>117</v>
      </c>
      <c r="D5" s="46"/>
      <c r="E5" s="46"/>
      <c r="F5" s="46"/>
    </row>
    <row r="6" spans="1:6" ht="24.95" customHeight="1">
      <c r="A6" s="46"/>
      <c r="B6" s="46"/>
      <c r="C6" s="46"/>
      <c r="D6" s="46"/>
      <c r="E6" s="46"/>
      <c r="F6" s="46"/>
    </row>
    <row r="7" spans="1:6" ht="24.95" customHeight="1">
      <c r="A7" s="46"/>
      <c r="B7" s="46"/>
      <c r="C7" s="46"/>
      <c r="D7" s="46"/>
      <c r="E7" s="46"/>
      <c r="F7" s="46"/>
    </row>
    <row r="8" spans="1:6" ht="24.95" customHeight="1">
      <c r="A8" s="46"/>
      <c r="B8" s="46"/>
      <c r="C8" s="46"/>
      <c r="D8" s="46"/>
      <c r="E8" s="46"/>
      <c r="F8" s="46"/>
    </row>
    <row r="9" spans="1:6" ht="24.95" customHeight="1">
      <c r="A9" s="46"/>
      <c r="B9" s="46"/>
      <c r="C9" s="46"/>
      <c r="D9" s="46"/>
      <c r="E9" s="46"/>
      <c r="F9" s="46"/>
    </row>
    <row r="10" spans="1:6" ht="24.95" customHeight="1">
      <c r="A10" s="46"/>
      <c r="B10" s="46"/>
      <c r="C10" s="46"/>
      <c r="D10" s="46"/>
      <c r="E10" s="46"/>
      <c r="F10" s="46"/>
    </row>
    <row r="11" spans="1:6" ht="24.95" customHeight="1">
      <c r="A11" s="46"/>
      <c r="B11" s="46"/>
      <c r="C11" s="46"/>
      <c r="D11" s="46"/>
      <c r="E11" s="46"/>
      <c r="F11" s="46"/>
    </row>
    <row r="12" spans="1:6" ht="24.95" customHeight="1">
      <c r="A12" s="46"/>
      <c r="B12" s="46"/>
      <c r="C12" s="46"/>
      <c r="D12" s="46"/>
      <c r="E12" s="46"/>
      <c r="F12" s="46"/>
    </row>
    <row r="13" spans="1:6" ht="24.95" customHeight="1">
      <c r="A13" s="46"/>
      <c r="B13" s="46"/>
      <c r="C13" s="46"/>
      <c r="D13" s="46"/>
      <c r="E13" s="46"/>
      <c r="F13" s="46"/>
    </row>
    <row r="14" spans="1:6" ht="24.95" customHeight="1">
      <c r="A14" s="46"/>
      <c r="B14" s="46"/>
      <c r="C14" s="46"/>
      <c r="D14" s="46"/>
      <c r="E14" s="46"/>
      <c r="F14" s="46"/>
    </row>
    <row r="15" spans="1:6" ht="24.95" customHeight="1">
      <c r="A15" s="46"/>
      <c r="B15" s="46"/>
      <c r="C15" s="46"/>
      <c r="D15" s="46"/>
      <c r="E15" s="46"/>
      <c r="F15" s="46"/>
    </row>
    <row r="16" spans="1:6" ht="24.95" customHeight="1">
      <c r="A16" s="46"/>
      <c r="B16" s="46"/>
      <c r="C16" s="46"/>
      <c r="D16" s="46"/>
      <c r="E16" s="46"/>
      <c r="F16" s="46"/>
    </row>
    <row r="17" spans="1:6" ht="24.95" customHeight="1">
      <c r="A17" s="46"/>
      <c r="B17" s="46"/>
      <c r="C17" s="46"/>
      <c r="D17" s="46"/>
      <c r="E17" s="46"/>
      <c r="F17" s="46"/>
    </row>
    <row r="18" spans="1:6" ht="24.95" customHeight="1">
      <c r="A18" s="46"/>
      <c r="B18" s="46"/>
      <c r="C18" s="46"/>
      <c r="D18" s="46"/>
      <c r="E18" s="46"/>
      <c r="F18" s="46"/>
    </row>
    <row r="19" spans="1:6" ht="24.95" customHeight="1">
      <c r="A19" s="46"/>
      <c r="B19" s="46"/>
      <c r="C19" s="46"/>
      <c r="D19" s="46"/>
      <c r="E19" s="46"/>
      <c r="F19" s="46"/>
    </row>
    <row r="20" spans="1:6" ht="24.95" customHeight="1">
      <c r="A20" s="46"/>
      <c r="B20" s="46"/>
      <c r="C20" s="46"/>
      <c r="D20" s="46"/>
      <c r="E20" s="46"/>
      <c r="F20" s="46"/>
    </row>
    <row r="21" spans="1:6" ht="24.95" customHeight="1">
      <c r="A21" s="46"/>
      <c r="B21" s="46"/>
      <c r="C21" s="46"/>
      <c r="D21" s="46"/>
      <c r="E21" s="46"/>
      <c r="F21" s="46"/>
    </row>
    <row r="22" spans="1:6" ht="24.95" customHeight="1">
      <c r="A22" s="46"/>
      <c r="B22" s="46"/>
      <c r="C22" s="46"/>
      <c r="D22" s="46"/>
      <c r="E22" s="46"/>
      <c r="F22" s="46"/>
    </row>
    <row r="23" spans="1:6" ht="24.95" customHeight="1">
      <c r="A23" s="46"/>
      <c r="B23" s="46"/>
      <c r="C23" s="46"/>
      <c r="D23" s="46"/>
      <c r="E23" s="46"/>
      <c r="F23" s="46"/>
    </row>
    <row r="24" spans="1:6" ht="24.95" customHeight="1">
      <c r="A24" s="46"/>
      <c r="B24" s="46"/>
      <c r="C24" s="46"/>
      <c r="D24" s="46"/>
      <c r="E24" s="46"/>
      <c r="F24" s="46"/>
    </row>
    <row r="25" spans="1:6" ht="24.95" customHeight="1">
      <c r="A25" s="46"/>
      <c r="B25" s="46"/>
      <c r="C25" s="46"/>
      <c r="D25" s="46"/>
      <c r="E25" s="46"/>
      <c r="F25" s="46"/>
    </row>
    <row r="26" spans="1:6" ht="24.95" customHeight="1">
      <c r="A26" s="46"/>
      <c r="B26" s="46"/>
      <c r="C26" s="46"/>
      <c r="D26" s="46"/>
      <c r="E26" s="46"/>
      <c r="F26" s="46"/>
    </row>
    <row r="27" spans="1:6" ht="24.95" customHeight="1">
      <c r="A27" s="46"/>
      <c r="B27" s="46"/>
      <c r="C27" s="46"/>
      <c r="D27" s="46"/>
      <c r="E27" s="46"/>
      <c r="F27" s="46"/>
    </row>
    <row r="28" spans="1:6" ht="24.95" customHeight="1">
      <c r="A28" s="47"/>
      <c r="B28" s="47"/>
      <c r="C28" s="47"/>
      <c r="D28" s="47"/>
      <c r="E28" s="47"/>
      <c r="F28" s="47"/>
    </row>
    <row r="29" spans="1:6">
      <c r="A29" s="43" t="s">
        <v>107</v>
      </c>
      <c r="B29" s="43"/>
      <c r="C29" s="43"/>
      <c r="D29" s="43"/>
      <c r="E29" s="250" t="s">
        <v>109</v>
      </c>
      <c r="F29" s="250"/>
    </row>
    <row r="30" spans="1:6">
      <c r="A30" s="43" t="s">
        <v>108</v>
      </c>
      <c r="B30" s="43"/>
      <c r="C30" s="43"/>
      <c r="D30" s="43"/>
      <c r="E30" s="251" t="s">
        <v>110</v>
      </c>
      <c r="F30" s="251"/>
    </row>
    <row r="31" spans="1:6">
      <c r="A31" s="43"/>
      <c r="B31" s="43"/>
      <c r="C31" s="43"/>
      <c r="D31" s="43"/>
      <c r="E31" s="43"/>
      <c r="F31" s="43"/>
    </row>
  </sheetData>
  <mergeCells count="4">
    <mergeCell ref="E29:F29"/>
    <mergeCell ref="E30:F30"/>
    <mergeCell ref="A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35"/>
  <sheetViews>
    <sheetView topLeftCell="A2" workbookViewId="0">
      <selection activeCell="B8" sqref="B8"/>
    </sheetView>
  </sheetViews>
  <sheetFormatPr defaultRowHeight="13.5"/>
  <cols>
    <col min="1" max="1" width="16.77734375" customWidth="1"/>
    <col min="2" max="2" width="17.88671875" customWidth="1"/>
    <col min="3" max="3" width="18.33203125" customWidth="1"/>
    <col min="4" max="4" width="23.33203125" customWidth="1"/>
  </cols>
  <sheetData>
    <row r="1" spans="1:4" hidden="1"/>
    <row r="2" spans="1:4" ht="20.25">
      <c r="A2" s="253" t="s">
        <v>165</v>
      </c>
      <c r="B2" s="253"/>
      <c r="C2" s="253"/>
      <c r="D2" s="253"/>
    </row>
    <row r="4" spans="1:4" ht="24.95" customHeight="1">
      <c r="A4" s="39" t="s">
        <v>111</v>
      </c>
      <c r="B4" s="39" t="s">
        <v>112</v>
      </c>
      <c r="C4" s="39" t="s">
        <v>113</v>
      </c>
      <c r="D4" s="39" t="s">
        <v>0</v>
      </c>
    </row>
    <row r="5" spans="1:4" ht="24.95" customHeight="1">
      <c r="A5" s="84" t="s">
        <v>167</v>
      </c>
      <c r="B5" s="74">
        <v>118937820</v>
      </c>
      <c r="C5" s="40"/>
      <c r="D5" s="40"/>
    </row>
    <row r="6" spans="1:4" ht="24.95" customHeight="1">
      <c r="A6" s="84" t="s">
        <v>150</v>
      </c>
      <c r="B6" s="74">
        <v>7388640</v>
      </c>
      <c r="C6" s="40"/>
      <c r="D6" s="40"/>
    </row>
    <row r="7" spans="1:4" ht="24.95" customHeight="1">
      <c r="A7" s="84" t="s">
        <v>168</v>
      </c>
      <c r="B7" s="74">
        <v>8347210</v>
      </c>
      <c r="C7" s="40"/>
      <c r="D7" s="40"/>
    </row>
    <row r="8" spans="1:4" ht="24.95" customHeight="1">
      <c r="A8" s="84" t="s">
        <v>169</v>
      </c>
      <c r="B8" s="74">
        <v>15737490</v>
      </c>
      <c r="C8" s="40"/>
      <c r="D8" s="40"/>
    </row>
    <row r="9" spans="1:4" ht="24.95" customHeight="1">
      <c r="A9" s="84" t="s">
        <v>170</v>
      </c>
      <c r="B9" s="74">
        <v>400000</v>
      </c>
      <c r="C9" s="40"/>
      <c r="D9" s="40"/>
    </row>
    <row r="10" spans="1:4" ht="24.95" customHeight="1">
      <c r="A10" s="39" t="s">
        <v>141</v>
      </c>
      <c r="B10" s="85">
        <f>SUM(B5:B9)</f>
        <v>150811160</v>
      </c>
      <c r="C10" s="83"/>
      <c r="D10" s="83"/>
    </row>
    <row r="11" spans="1:4" ht="24.95" customHeight="1">
      <c r="A11" s="40"/>
      <c r="B11" s="53"/>
      <c r="C11" s="40"/>
      <c r="D11" s="40"/>
    </row>
    <row r="12" spans="1:4" ht="24.95" customHeight="1">
      <c r="A12" s="40"/>
      <c r="B12" s="40"/>
      <c r="C12" s="40"/>
      <c r="D12" s="40"/>
    </row>
    <row r="13" spans="1:4" ht="24.95" customHeight="1">
      <c r="A13" s="40"/>
      <c r="B13" s="40"/>
      <c r="C13" s="40"/>
      <c r="D13" s="40"/>
    </row>
    <row r="14" spans="1:4" ht="24.95" customHeight="1">
      <c r="A14" s="40"/>
      <c r="B14" s="40"/>
      <c r="C14" s="40"/>
      <c r="D14" s="40"/>
    </row>
    <row r="15" spans="1:4" ht="24.95" customHeight="1">
      <c r="A15" s="40"/>
      <c r="B15" s="40"/>
      <c r="C15" s="40"/>
      <c r="D15" s="40"/>
    </row>
    <row r="16" spans="1:4" ht="24.95" customHeight="1">
      <c r="A16" s="40"/>
      <c r="B16" s="40"/>
      <c r="C16" s="40"/>
      <c r="D16" s="40"/>
    </row>
    <row r="17" spans="1:4" ht="24.95" customHeight="1">
      <c r="A17" s="40"/>
      <c r="B17" s="40"/>
      <c r="C17" s="40"/>
      <c r="D17" s="40"/>
    </row>
    <row r="18" spans="1:4" ht="24.95" customHeight="1">
      <c r="A18" s="40"/>
      <c r="B18" s="40"/>
      <c r="C18" s="40"/>
      <c r="D18" s="40"/>
    </row>
    <row r="19" spans="1:4" ht="24.95" customHeight="1">
      <c r="A19" s="40"/>
      <c r="B19" s="40"/>
      <c r="C19" s="40"/>
      <c r="D19" s="40"/>
    </row>
    <row r="20" spans="1:4" ht="24.95" customHeight="1">
      <c r="A20" s="40"/>
      <c r="B20" s="40"/>
      <c r="C20" s="40"/>
      <c r="D20" s="40"/>
    </row>
    <row r="21" spans="1:4" ht="24.95" customHeight="1">
      <c r="A21" s="40"/>
      <c r="B21" s="40"/>
      <c r="C21" s="40"/>
      <c r="D21" s="40"/>
    </row>
    <row r="22" spans="1:4" ht="24.95" customHeight="1">
      <c r="A22" s="40"/>
      <c r="B22" s="40"/>
      <c r="C22" s="40"/>
      <c r="D22" s="40"/>
    </row>
    <row r="23" spans="1:4" ht="24.95" customHeight="1">
      <c r="A23" s="40"/>
      <c r="B23" s="40"/>
      <c r="C23" s="40"/>
      <c r="D23" s="40"/>
    </row>
    <row r="24" spans="1:4" ht="24.95" customHeight="1">
      <c r="A24" s="40"/>
      <c r="B24" s="40"/>
      <c r="C24" s="40"/>
      <c r="D24" s="40"/>
    </row>
    <row r="25" spans="1:4" ht="24.95" customHeight="1">
      <c r="A25" s="40"/>
      <c r="B25" s="40"/>
      <c r="C25" s="40"/>
      <c r="D25" s="40"/>
    </row>
    <row r="26" spans="1:4" ht="24.95" customHeight="1">
      <c r="A26" s="40"/>
      <c r="B26" s="40"/>
      <c r="C26" s="40"/>
      <c r="D26" s="40"/>
    </row>
    <row r="27" spans="1:4" ht="24.95" customHeight="1">
      <c r="A27" s="40"/>
      <c r="B27" s="40"/>
      <c r="C27" s="40"/>
      <c r="D27" s="40"/>
    </row>
    <row r="28" spans="1:4" ht="24.95" customHeight="1">
      <c r="A28" s="40"/>
      <c r="B28" s="40"/>
      <c r="C28" s="40"/>
      <c r="D28" s="40"/>
    </row>
    <row r="29" spans="1:4" ht="24.95" customHeight="1">
      <c r="A29" s="40"/>
      <c r="B29" s="40"/>
      <c r="C29" s="40"/>
      <c r="D29" s="40"/>
    </row>
    <row r="30" spans="1:4" ht="24.95" customHeight="1">
      <c r="A30" s="40"/>
      <c r="B30" s="40"/>
      <c r="C30" s="40"/>
      <c r="D30" s="40"/>
    </row>
    <row r="31" spans="1:4" ht="24.95" customHeight="1">
      <c r="A31" s="40"/>
      <c r="B31" s="40"/>
      <c r="C31" s="40"/>
      <c r="D31" s="40"/>
    </row>
    <row r="32" spans="1:4">
      <c r="A32" s="41"/>
      <c r="B32" s="41"/>
      <c r="C32" s="41"/>
      <c r="D32" s="41"/>
    </row>
    <row r="33" spans="1:4">
      <c r="A33" s="43"/>
      <c r="B33" s="43"/>
      <c r="C33" s="43"/>
      <c r="D33" s="43"/>
    </row>
    <row r="34" spans="1:4">
      <c r="A34" s="43"/>
      <c r="B34" s="43"/>
      <c r="C34" s="43"/>
      <c r="D34" s="43"/>
    </row>
    <row r="35" spans="1:4">
      <c r="A35" s="43"/>
      <c r="B35" s="43"/>
      <c r="C35" s="43"/>
      <c r="D35" s="43"/>
    </row>
  </sheetData>
  <mergeCells count="1">
    <mergeCell ref="A2:D2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0"/>
  <sheetViews>
    <sheetView topLeftCell="A14" workbookViewId="0">
      <selection activeCell="C8" sqref="C8"/>
    </sheetView>
  </sheetViews>
  <sheetFormatPr defaultRowHeight="13.5"/>
  <cols>
    <col min="1" max="1" width="11.5546875" customWidth="1"/>
    <col min="2" max="2" width="14.44140625" customWidth="1"/>
    <col min="3" max="3" width="12.5546875" customWidth="1"/>
    <col min="4" max="4" width="16.44140625" customWidth="1"/>
    <col min="5" max="5" width="20.21875" customWidth="1"/>
  </cols>
  <sheetData>
    <row r="1" spans="1:5" ht="20.25">
      <c r="A1" s="249" t="s">
        <v>177</v>
      </c>
      <c r="B1" s="249"/>
      <c r="C1" s="249"/>
      <c r="D1" s="249"/>
      <c r="E1" s="249"/>
    </row>
    <row r="2" spans="1:5">
      <c r="A2" s="43"/>
      <c r="B2" s="43"/>
      <c r="C2" s="43"/>
      <c r="D2" s="43"/>
      <c r="E2" s="48" t="s">
        <v>115</v>
      </c>
    </row>
    <row r="3" spans="1:5" ht="24.95" customHeight="1">
      <c r="A3" s="45" t="s">
        <v>111</v>
      </c>
      <c r="B3" s="45" t="s">
        <v>1</v>
      </c>
      <c r="C3" s="45" t="s">
        <v>112</v>
      </c>
      <c r="D3" s="45" t="s">
        <v>113</v>
      </c>
      <c r="E3" s="45" t="s">
        <v>0</v>
      </c>
    </row>
    <row r="4" spans="1:5" ht="24.95" customHeight="1">
      <c r="A4" s="68" t="s">
        <v>118</v>
      </c>
      <c r="B4" s="69" t="s">
        <v>157</v>
      </c>
      <c r="C4" s="70">
        <v>18388080</v>
      </c>
      <c r="D4" s="69"/>
      <c r="E4" s="46"/>
    </row>
    <row r="5" spans="1:5" ht="24.95" customHeight="1">
      <c r="A5" s="71" t="s">
        <v>175</v>
      </c>
      <c r="B5" s="71"/>
      <c r="C5" s="73">
        <f>SUM(C4:C4)</f>
        <v>18388080</v>
      </c>
      <c r="D5" s="72"/>
      <c r="E5" s="47"/>
    </row>
    <row r="6" spans="1:5" ht="24.95" customHeight="1">
      <c r="A6" s="69" t="s">
        <v>160</v>
      </c>
      <c r="B6" s="69" t="s">
        <v>161</v>
      </c>
      <c r="C6" s="70">
        <v>2962270</v>
      </c>
      <c r="D6" s="46"/>
      <c r="E6" s="46"/>
    </row>
    <row r="7" spans="1:5" ht="24.95" customHeight="1">
      <c r="A7" s="71" t="s">
        <v>175</v>
      </c>
      <c r="B7" s="71"/>
      <c r="C7" s="73">
        <f>SUM(C6)</f>
        <v>2962270</v>
      </c>
      <c r="D7" s="47"/>
      <c r="E7" s="47"/>
    </row>
    <row r="8" spans="1:5" ht="24.95" customHeight="1">
      <c r="A8" s="45" t="s">
        <v>166</v>
      </c>
      <c r="B8" s="49"/>
      <c r="C8" s="82">
        <f>C5+C7</f>
        <v>21350350</v>
      </c>
      <c r="D8" s="51"/>
      <c r="E8" s="51"/>
    </row>
    <row r="9" spans="1:5" ht="24.95" customHeight="1">
      <c r="A9" s="46"/>
      <c r="B9" s="46"/>
      <c r="C9" s="46"/>
      <c r="D9" s="46"/>
      <c r="E9" s="46"/>
    </row>
    <row r="10" spans="1:5" ht="24.95" customHeight="1">
      <c r="A10" s="46"/>
      <c r="B10" s="46"/>
      <c r="C10" s="46"/>
      <c r="D10" s="46"/>
      <c r="E10" s="46"/>
    </row>
    <row r="11" spans="1:5" ht="24.95" customHeight="1">
      <c r="A11" s="46"/>
      <c r="B11" s="46"/>
      <c r="C11" s="46"/>
      <c r="D11" s="46"/>
      <c r="E11" s="46"/>
    </row>
    <row r="12" spans="1:5" ht="24.95" customHeight="1">
      <c r="A12" s="46"/>
      <c r="B12" s="46"/>
      <c r="C12" s="46"/>
      <c r="D12" s="46"/>
      <c r="E12" s="46"/>
    </row>
    <row r="13" spans="1:5" ht="24.95" customHeight="1">
      <c r="A13" s="46"/>
      <c r="B13" s="46"/>
      <c r="C13" s="46"/>
      <c r="D13" s="46"/>
      <c r="E13" s="46"/>
    </row>
    <row r="14" spans="1:5" ht="24.95" customHeight="1">
      <c r="A14" s="46"/>
      <c r="B14" s="46"/>
      <c r="C14" s="46"/>
      <c r="D14" s="46"/>
      <c r="E14" s="46"/>
    </row>
    <row r="15" spans="1:5" ht="24.95" customHeight="1">
      <c r="A15" s="46"/>
      <c r="B15" s="46"/>
      <c r="C15" s="46"/>
      <c r="D15" s="46"/>
      <c r="E15" s="46"/>
    </row>
    <row r="16" spans="1:5" ht="24.95" customHeight="1">
      <c r="A16" s="46"/>
      <c r="B16" s="46"/>
      <c r="C16" s="46"/>
      <c r="D16" s="46"/>
      <c r="E16" s="46"/>
    </row>
    <row r="17" spans="1:5" ht="24.95" customHeight="1">
      <c r="A17" s="46"/>
      <c r="B17" s="46"/>
      <c r="C17" s="46"/>
      <c r="D17" s="46"/>
      <c r="E17" s="46"/>
    </row>
    <row r="18" spans="1:5" ht="24.95" customHeight="1">
      <c r="A18" s="46"/>
      <c r="B18" s="46"/>
      <c r="C18" s="46"/>
      <c r="D18" s="46"/>
      <c r="E18" s="46"/>
    </row>
    <row r="19" spans="1:5" ht="24.95" customHeight="1">
      <c r="A19" s="46"/>
      <c r="B19" s="46"/>
      <c r="C19" s="46"/>
      <c r="D19" s="46"/>
      <c r="E19" s="46"/>
    </row>
    <row r="20" spans="1:5" ht="24.95" customHeight="1">
      <c r="A20" s="46"/>
      <c r="B20" s="46"/>
      <c r="C20" s="46"/>
      <c r="D20" s="46"/>
      <c r="E20" s="46"/>
    </row>
    <row r="21" spans="1:5" ht="24.95" customHeight="1">
      <c r="A21" s="46"/>
      <c r="B21" s="46"/>
      <c r="C21" s="46"/>
      <c r="D21" s="46"/>
      <c r="E21" s="46"/>
    </row>
    <row r="22" spans="1:5" ht="24.95" customHeight="1">
      <c r="A22" s="46"/>
      <c r="B22" s="46"/>
      <c r="C22" s="46"/>
      <c r="D22" s="46"/>
      <c r="E22" s="46"/>
    </row>
    <row r="23" spans="1:5" ht="24.95" customHeight="1">
      <c r="A23" s="46"/>
      <c r="B23" s="46"/>
      <c r="C23" s="46"/>
      <c r="D23" s="46"/>
      <c r="E23" s="46"/>
    </row>
    <row r="24" spans="1:5" ht="24.95" customHeight="1">
      <c r="A24" s="46"/>
      <c r="B24" s="46"/>
      <c r="C24" s="46"/>
      <c r="D24" s="46"/>
      <c r="E24" s="46"/>
    </row>
    <row r="25" spans="1:5" ht="24.95" customHeight="1">
      <c r="A25" s="46"/>
      <c r="B25" s="46"/>
      <c r="C25" s="46"/>
      <c r="D25" s="46"/>
      <c r="E25" s="46"/>
    </row>
    <row r="26" spans="1:5" ht="24.95" customHeight="1">
      <c r="A26" s="46"/>
      <c r="B26" s="46"/>
      <c r="C26" s="46"/>
      <c r="D26" s="46"/>
      <c r="E26" s="46"/>
    </row>
    <row r="27" spans="1:5" ht="24.95" customHeight="1">
      <c r="A27" s="46"/>
      <c r="B27" s="46"/>
      <c r="C27" s="46"/>
      <c r="D27" s="46"/>
      <c r="E27" s="46"/>
    </row>
    <row r="28" spans="1:5" ht="24.95" customHeight="1">
      <c r="A28" s="46"/>
      <c r="B28" s="46"/>
      <c r="C28" s="46"/>
      <c r="D28" s="46"/>
      <c r="E28" s="46"/>
    </row>
    <row r="29" spans="1:5" ht="24.95" customHeight="1">
      <c r="A29" s="47"/>
      <c r="B29" s="47"/>
      <c r="C29" s="47"/>
      <c r="D29" s="47"/>
      <c r="E29" s="47"/>
    </row>
    <row r="30" spans="1:5" ht="24.95" customHeight="1"/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E33"/>
  <sheetViews>
    <sheetView tabSelected="1" topLeftCell="A15" workbookViewId="0">
      <selection activeCell="J28" sqref="J28"/>
    </sheetView>
  </sheetViews>
  <sheetFormatPr defaultRowHeight="13.5"/>
  <cols>
    <col min="1" max="1" width="14.77734375" customWidth="1"/>
    <col min="2" max="2" width="22.6640625" customWidth="1"/>
    <col min="3" max="3" width="19.33203125" customWidth="1"/>
    <col min="4" max="4" width="13.33203125" customWidth="1"/>
    <col min="5" max="5" width="15.21875" customWidth="1"/>
  </cols>
  <sheetData>
    <row r="1" spans="1:5" ht="30" customHeight="1">
      <c r="A1" s="249" t="s">
        <v>116</v>
      </c>
      <c r="B1" s="249"/>
      <c r="C1" s="249"/>
      <c r="D1" s="249"/>
      <c r="E1" s="249"/>
    </row>
    <row r="2" spans="1:5" ht="27" customHeight="1">
      <c r="A2" s="43"/>
      <c r="B2" s="43"/>
      <c r="C2" s="43"/>
      <c r="D2" s="43"/>
      <c r="E2" s="48" t="s">
        <v>115</v>
      </c>
    </row>
    <row r="3" spans="1:5" ht="24.95" customHeight="1">
      <c r="A3" s="45" t="s">
        <v>111</v>
      </c>
      <c r="B3" s="45" t="s">
        <v>1</v>
      </c>
      <c r="C3" s="45" t="s">
        <v>112</v>
      </c>
      <c r="D3" s="45" t="s">
        <v>113</v>
      </c>
      <c r="E3" s="45" t="s">
        <v>0</v>
      </c>
    </row>
    <row r="4" spans="1:5" ht="24.95" customHeight="1">
      <c r="A4" s="68" t="s">
        <v>171</v>
      </c>
      <c r="B4" s="81" t="s">
        <v>172</v>
      </c>
      <c r="C4" s="75">
        <v>230000</v>
      </c>
      <c r="D4" s="68"/>
      <c r="E4" s="68"/>
    </row>
    <row r="5" spans="1:5" ht="24.95" customHeight="1">
      <c r="A5" s="71" t="s">
        <v>121</v>
      </c>
      <c r="B5" s="71"/>
      <c r="C5" s="97">
        <f>C4</f>
        <v>230000</v>
      </c>
      <c r="D5" s="71"/>
      <c r="E5" s="71"/>
    </row>
    <row r="6" spans="1:5" ht="24.95" customHeight="1">
      <c r="A6" s="68" t="s">
        <v>118</v>
      </c>
      <c r="B6" s="69" t="s">
        <v>119</v>
      </c>
      <c r="C6" s="70">
        <v>9927940</v>
      </c>
      <c r="D6" s="46"/>
      <c r="E6" s="46"/>
    </row>
    <row r="7" spans="1:5" ht="24.95" customHeight="1">
      <c r="A7" s="69"/>
      <c r="B7" s="69" t="s">
        <v>173</v>
      </c>
      <c r="C7" s="70">
        <v>535230</v>
      </c>
      <c r="D7" s="46"/>
      <c r="E7" s="46"/>
    </row>
    <row r="8" spans="1:5" ht="24.95" customHeight="1">
      <c r="A8" s="69"/>
      <c r="B8" s="69" t="s">
        <v>120</v>
      </c>
      <c r="C8" s="70">
        <v>491090</v>
      </c>
      <c r="D8" s="46"/>
      <c r="E8" s="46"/>
    </row>
    <row r="9" spans="1:5" ht="24.95" customHeight="1">
      <c r="A9" s="69"/>
      <c r="B9" s="69" t="s">
        <v>153</v>
      </c>
      <c r="C9" s="70">
        <v>4417380</v>
      </c>
      <c r="D9" s="46"/>
      <c r="E9" s="46"/>
    </row>
    <row r="10" spans="1:5" ht="24.95" customHeight="1">
      <c r="A10" s="71" t="s">
        <v>121</v>
      </c>
      <c r="B10" s="72"/>
      <c r="C10" s="73">
        <f>SUM(C6:C9)</f>
        <v>15371640</v>
      </c>
      <c r="D10" s="47"/>
      <c r="E10" s="47"/>
    </row>
    <row r="11" spans="1:5" ht="24.95" customHeight="1">
      <c r="A11" s="68" t="s">
        <v>174</v>
      </c>
      <c r="B11" s="69" t="s">
        <v>211</v>
      </c>
      <c r="C11" s="70">
        <v>1380000</v>
      </c>
      <c r="D11" s="46"/>
      <c r="E11" s="46"/>
    </row>
    <row r="12" spans="1:5" ht="24.95" customHeight="1">
      <c r="A12" s="71" t="s">
        <v>121</v>
      </c>
      <c r="B12" s="72"/>
      <c r="C12" s="73">
        <f>SUM(C11:C11)</f>
        <v>1380000</v>
      </c>
      <c r="D12" s="47"/>
      <c r="E12" s="47"/>
    </row>
    <row r="13" spans="1:5" ht="24.95" customHeight="1">
      <c r="A13" s="45" t="s">
        <v>114</v>
      </c>
      <c r="B13" s="49"/>
      <c r="C13" s="50">
        <f>C5+C10+C12</f>
        <v>16981640</v>
      </c>
      <c r="D13" s="51"/>
      <c r="E13" s="51"/>
    </row>
    <row r="14" spans="1:5" ht="24.95" customHeight="1">
      <c r="A14" s="46"/>
      <c r="B14" s="46"/>
      <c r="C14" s="52"/>
      <c r="D14" s="46"/>
      <c r="E14" s="46"/>
    </row>
    <row r="15" spans="1:5" ht="24.95" customHeight="1">
      <c r="A15" s="46"/>
      <c r="B15" s="46"/>
      <c r="C15" s="52"/>
      <c r="D15" s="46"/>
      <c r="E15" s="46"/>
    </row>
    <row r="16" spans="1:5" ht="24.95" customHeight="1">
      <c r="A16" s="46"/>
      <c r="B16" s="46"/>
      <c r="C16" s="52"/>
      <c r="D16" s="46"/>
      <c r="E16" s="46"/>
    </row>
    <row r="17" spans="1:5" ht="24.95" customHeight="1">
      <c r="A17" s="46"/>
      <c r="B17" s="46"/>
      <c r="C17" s="52"/>
      <c r="D17" s="46"/>
      <c r="E17" s="46"/>
    </row>
    <row r="18" spans="1:5" ht="24.95" customHeight="1">
      <c r="A18" s="46"/>
      <c r="B18" s="46"/>
      <c r="C18" s="52"/>
      <c r="D18" s="46"/>
      <c r="E18" s="46"/>
    </row>
    <row r="19" spans="1:5" ht="24.95" customHeight="1">
      <c r="A19" s="46"/>
      <c r="B19" s="46"/>
      <c r="C19" s="52"/>
      <c r="D19" s="46"/>
      <c r="E19" s="46"/>
    </row>
    <row r="20" spans="1:5" ht="24.95" customHeight="1">
      <c r="A20" s="46"/>
      <c r="B20" s="46"/>
      <c r="C20" s="46"/>
      <c r="D20" s="46"/>
      <c r="E20" s="46"/>
    </row>
    <row r="21" spans="1:5" ht="24.95" customHeight="1">
      <c r="A21" s="46"/>
      <c r="B21" s="46"/>
      <c r="C21" s="46"/>
      <c r="D21" s="46"/>
      <c r="E21" s="46"/>
    </row>
    <row r="22" spans="1:5" ht="24.95" customHeight="1">
      <c r="A22" s="46"/>
      <c r="B22" s="46"/>
      <c r="C22" s="46"/>
      <c r="D22" s="46"/>
      <c r="E22" s="46"/>
    </row>
    <row r="23" spans="1:5" ht="24.95" customHeight="1">
      <c r="A23" s="46"/>
      <c r="B23" s="46"/>
      <c r="C23" s="46"/>
      <c r="D23" s="46"/>
      <c r="E23" s="46"/>
    </row>
    <row r="24" spans="1:5" ht="24.95" customHeight="1">
      <c r="A24" s="46"/>
      <c r="B24" s="46"/>
      <c r="C24" s="46"/>
      <c r="D24" s="46"/>
      <c r="E24" s="46"/>
    </row>
    <row r="25" spans="1:5" ht="24.95" customHeight="1">
      <c r="A25" s="46"/>
      <c r="B25" s="46"/>
      <c r="C25" s="46"/>
      <c r="D25" s="46"/>
      <c r="E25" s="46"/>
    </row>
    <row r="26" spans="1:5" ht="24.95" customHeight="1">
      <c r="A26" s="46"/>
      <c r="B26" s="46"/>
      <c r="C26" s="46"/>
      <c r="D26" s="46"/>
      <c r="E26" s="46"/>
    </row>
    <row r="27" spans="1:5" ht="24.95" customHeight="1">
      <c r="A27" s="46"/>
      <c r="B27" s="46"/>
      <c r="C27" s="46"/>
      <c r="D27" s="46"/>
      <c r="E27" s="46"/>
    </row>
    <row r="28" spans="1:5" ht="24.95" customHeight="1">
      <c r="A28" s="46"/>
      <c r="B28" s="46"/>
      <c r="C28" s="46"/>
      <c r="D28" s="46"/>
      <c r="E28" s="46"/>
    </row>
    <row r="29" spans="1:5" ht="24.95" customHeight="1">
      <c r="A29" s="46"/>
      <c r="B29" s="46"/>
      <c r="C29" s="46"/>
      <c r="D29" s="46"/>
      <c r="E29" s="46"/>
    </row>
    <row r="30" spans="1:5" ht="24.95" customHeight="1">
      <c r="A30" s="46"/>
      <c r="B30" s="46"/>
      <c r="C30" s="46"/>
      <c r="D30" s="46"/>
      <c r="E30" s="46"/>
    </row>
    <row r="31" spans="1:5" ht="24.95" customHeight="1">
      <c r="A31" s="46"/>
      <c r="B31" s="46"/>
      <c r="C31" s="46"/>
      <c r="D31" s="46"/>
      <c r="E31" s="46"/>
    </row>
    <row r="32" spans="1:5" ht="24.95" customHeight="1">
      <c r="A32" s="46"/>
      <c r="B32" s="46"/>
      <c r="C32" s="46"/>
      <c r="D32" s="46"/>
      <c r="E32" s="46"/>
    </row>
    <row r="33" spans="1:5" ht="24.95" customHeight="1">
      <c r="A33" s="47"/>
      <c r="B33" s="47"/>
      <c r="C33" s="47"/>
      <c r="D33" s="47"/>
      <c r="E33" s="47"/>
    </row>
  </sheetData>
  <mergeCells count="1">
    <mergeCell ref="A1:E1"/>
  </mergeCells>
  <phoneticPr fontId="3" type="noConversion"/>
  <pageMargins left="0.7" right="0.7" top="0.75" bottom="0.75" header="0.3" footer="0.3"/>
  <pageSetup paperSize="9" scale="88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</vt:i4>
      </vt:variant>
    </vt:vector>
  </HeadingPairs>
  <TitlesOfParts>
    <vt:vector size="15" baseType="lpstr">
      <vt:lpstr>표지</vt:lpstr>
      <vt:lpstr>1.세입결산서</vt:lpstr>
      <vt:lpstr>1.세출결산서</vt:lpstr>
      <vt:lpstr>2. 후원금수입및사용결과보고서 </vt:lpstr>
      <vt:lpstr>3.과목전용조서</vt:lpstr>
      <vt:lpstr>4.예비비사용조서</vt:lpstr>
      <vt:lpstr>5.기본재산수입명세서</vt:lpstr>
      <vt:lpstr>6.사업수입명세서</vt:lpstr>
      <vt:lpstr>7.정부보조금명세서</vt:lpstr>
      <vt:lpstr>8.인건비명세서</vt:lpstr>
      <vt:lpstr>9. 사업비명세서</vt:lpstr>
      <vt:lpstr>10.(기타)비용명세서</vt:lpstr>
      <vt:lpstr>Sheet1</vt:lpstr>
      <vt:lpstr>'2. 후원금수입및사용결과보고서 '!Print_Area</vt:lpstr>
      <vt:lpstr>표지!Print_Area</vt:lpstr>
    </vt:vector>
  </TitlesOfParts>
  <Company>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주연</dc:creator>
  <cp:lastModifiedBy>조 경철</cp:lastModifiedBy>
  <cp:lastPrinted>2025-03-18T23:00:55Z</cp:lastPrinted>
  <dcterms:created xsi:type="dcterms:W3CDTF">2000-12-26T23:57:17Z</dcterms:created>
  <dcterms:modified xsi:type="dcterms:W3CDTF">2025-03-18T23:01:05Z</dcterms:modified>
</cp:coreProperties>
</file>